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Лист 1" sheetId="1" r:id="rId1"/>
  </sheets>
  <definedNames>
    <definedName name="_xlnm.Print_Titles" localSheetId="0">'Лист 1'!$A:$B</definedName>
  </definedNames>
  <calcPr fullCalcOnLoad="1"/>
</workbook>
</file>

<file path=xl/sharedStrings.xml><?xml version="1.0" encoding="utf-8"?>
<sst xmlns="http://schemas.openxmlformats.org/spreadsheetml/2006/main" count="62" uniqueCount="62">
  <si>
    <t>максимум</t>
  </si>
  <si>
    <t>№ п/п</t>
  </si>
  <si>
    <t>2-Наименование поселения</t>
  </si>
  <si>
    <t>с/п "Абагайтуйское"</t>
  </si>
  <si>
    <t>г/п "Забайкальское"</t>
  </si>
  <si>
    <t>с/п "Билитуйское"</t>
  </si>
  <si>
    <t>с/п "Даурское"</t>
  </si>
  <si>
    <t>с/п "Красновеликанское"</t>
  </si>
  <si>
    <t>с/п "Рудник-Абагайтуйское"</t>
  </si>
  <si>
    <t>с/п "Степное"</t>
  </si>
  <si>
    <t>с/п "Черно-Озерское"</t>
  </si>
  <si>
    <t>1.</t>
  </si>
  <si>
    <t>2.</t>
  </si>
  <si>
    <t>3.</t>
  </si>
  <si>
    <t>4.</t>
  </si>
  <si>
    <t>5.</t>
  </si>
  <si>
    <t>6.</t>
  </si>
  <si>
    <t>7.</t>
  </si>
  <si>
    <t>8.</t>
  </si>
  <si>
    <t>3-Утв. бюджета пос. на оч.фин. год и плановый период</t>
  </si>
  <si>
    <t>5-Темп роста неналоговых доходов бюджета пос.</t>
  </si>
  <si>
    <t>6-Откл. ут. объема расх. бюдж. пос. за счет ср-в мест. бюдж. к первонач. утв. объему расх.</t>
  </si>
  <si>
    <t>7-Отношение дефицита бюд. пос. к доходам бюд. пос.</t>
  </si>
  <si>
    <t>8-ОЦЕНКА ПО I ГРУППЕ</t>
  </si>
  <si>
    <t>9-Удельный вес по I руппе</t>
  </si>
  <si>
    <t>ИТОГО СТЕПЕНЬ качества</t>
  </si>
  <si>
    <t>Оценка качества управления муниципальными финансами в  муниципальном районе "Забайкальский район" за 2016 год</t>
  </si>
  <si>
    <t>4-Изм. бюджета пос. по налоговым и неналоговым доходам к первонач.утв.уровню</t>
  </si>
  <si>
    <t>10-Доля просроч. КЗ по вопр. мест. знач. в объеме расходов бюд.пос., за счет средств бюд. пос.</t>
  </si>
  <si>
    <t>11-Объем просроч.КТЗ по первоочер.расход.обязат.</t>
  </si>
  <si>
    <t>12-Уровень финан.зависимости бюд.посел.</t>
  </si>
  <si>
    <t>13-Завис.бюд.посел.от допол.финан.помощи для решен.вопрос.местн.значения, за исключ.первоочер.расх.</t>
  </si>
  <si>
    <t>14-Динамика поступ.налог.и неналог.доходов в бюдж.пос.</t>
  </si>
  <si>
    <t>15-Состояние недоимки</t>
  </si>
  <si>
    <t>16-Прирост объема доход.автон.и бюджет.учрежд.от приносящ.доход деят-ти</t>
  </si>
  <si>
    <t>17-Темп роста среднедуш.расходов бюдж.посел. на содержан.ОМС</t>
  </si>
  <si>
    <t>18-ОЦЕНКА ПО II ГРУППЕ</t>
  </si>
  <si>
    <t>19-Удельный вес по II руппе</t>
  </si>
  <si>
    <t>20-Просроченная задолженность по ДО бюж. пос.</t>
  </si>
  <si>
    <t>21-Погашение мун. долга в отч.году без пролонгации и реструктуризации задолженности</t>
  </si>
  <si>
    <t>22-ОЦЕНКА ПО III ГРУППЕ</t>
  </si>
  <si>
    <t>23-Удельный вес по III руппе</t>
  </si>
  <si>
    <t>24-Доля рук-лей МУ, ГРБС и РБС бюджета пос., для кот. опл. тр. опр-ся с учетом их проф. деят-ти</t>
  </si>
  <si>
    <t>25-Доля мун. учр., вып-х мун. зад. на 100% в общем кол-ве мун. учр., которым уст-ны мун. задания</t>
  </si>
  <si>
    <t>26-Наличие установлены стандарты качества, оказ-х (вып-х) мун. Услуг</t>
  </si>
  <si>
    <t>27-Вып. указов Президента РФ от 07.05.12 г. - дост. МО целевых знач.показ., предусм. в дор.карте МО по повыш. ЗП отд. категориям раб. мун. учр.</t>
  </si>
  <si>
    <t>28-ОЦЕНКА ПО IV ГРУППЕ</t>
  </si>
  <si>
    <t>29-Удельный вес по IV группе</t>
  </si>
  <si>
    <t>30-Размещение на офиц. сайте органов мест.самоупр. пос. решений пос. о бюджете, об исп. бюджета</t>
  </si>
  <si>
    <t>31-Проведение публичных слушаний по проекту бюджета пос. и проекту отчета об исп. бюджета в соот. с устан.порядком</t>
  </si>
  <si>
    <t>32-Своевременность и кач-во предоставления отчетности в КФ МР</t>
  </si>
  <si>
    <t>33-ОЦЕНКА ПО V ГРУППЕ</t>
  </si>
  <si>
    <t>34-Удельный вес по V руппе</t>
  </si>
  <si>
    <t>35-Отношение дефицита бюджета к общему годовому объему доходов бюджета без учета объема безвозмездных поступлений в отч. фин. году</t>
  </si>
  <si>
    <t>36-Собл. орг. мест.самоупр. поселений нормативов на содер. орг.мест.самоупр., утв. правовым актом МР</t>
  </si>
  <si>
    <t>37-Вып. усл., подписанных пос. в согл. о мерах по повыш. эффективности исп. БС и увел. пост. налг. и неналог. доходов мест. бюджета на 2015 год</t>
  </si>
  <si>
    <t>38-Итоговая оценка</t>
  </si>
  <si>
    <t>39-Степень качества</t>
  </si>
  <si>
    <t>40-Снижение оценки 1 (к гр.35)</t>
  </si>
  <si>
    <t>41-Снижение оценки 1 (к гр.36)</t>
  </si>
  <si>
    <t>42-Снижение оценки 1 (к гр.37)</t>
  </si>
  <si>
    <t>43-Итоговая оценка после снижения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</si>
</sst>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0"/>
    <numFmt numFmtId="173" formatCode="0.0"/>
    <numFmt numFmtId="174" formatCode="#,##0.0"/>
  </numFmts>
  <fonts count="46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3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45" borderId="0" xfId="0" applyFont="1" applyFill="1" applyAlignment="1">
      <alignment/>
    </xf>
    <xf numFmtId="0" fontId="0" fillId="45" borderId="0" xfId="0" applyFill="1" applyAlignment="1">
      <alignment/>
    </xf>
    <xf numFmtId="0" fontId="38" fillId="45" borderId="0" xfId="0" applyFont="1" applyFill="1" applyAlignment="1">
      <alignment/>
    </xf>
    <xf numFmtId="0" fontId="0" fillId="45" borderId="0" xfId="0" applyFill="1" applyAlignment="1">
      <alignment/>
    </xf>
    <xf numFmtId="49" fontId="40" fillId="45" borderId="10" xfId="0" applyNumberFormat="1" applyFont="1" applyFill="1" applyBorder="1" applyAlignment="1">
      <alignment horizontal="center" vertical="center" wrapText="1"/>
    </xf>
    <xf numFmtId="0" fontId="41" fillId="45" borderId="0" xfId="0" applyFont="1" applyFill="1" applyAlignment="1">
      <alignment/>
    </xf>
    <xf numFmtId="49" fontId="0" fillId="45" borderId="10" xfId="0" applyNumberFormat="1" applyFont="1" applyFill="1" applyBorder="1" applyAlignment="1">
      <alignment horizontal="left" wrapText="1"/>
    </xf>
    <xf numFmtId="172" fontId="0" fillId="45" borderId="10" xfId="0" applyNumberFormat="1" applyFill="1" applyBorder="1" applyAlignment="1">
      <alignment horizontal="right"/>
    </xf>
    <xf numFmtId="172" fontId="42" fillId="45" borderId="10" xfId="0" applyNumberFormat="1" applyFont="1" applyFill="1" applyBorder="1" applyAlignment="1">
      <alignment horizontal="right"/>
    </xf>
    <xf numFmtId="0" fontId="38" fillId="45" borderId="11" xfId="0" applyFont="1" applyFill="1" applyBorder="1" applyAlignment="1">
      <alignment horizontal="center"/>
    </xf>
    <xf numFmtId="173" fontId="38" fillId="45" borderId="11" xfId="0" applyNumberFormat="1" applyFont="1" applyFill="1" applyBorder="1" applyAlignment="1">
      <alignment horizontal="center"/>
    </xf>
    <xf numFmtId="0" fontId="38" fillId="45" borderId="0" xfId="0" applyFont="1" applyFill="1" applyAlignment="1">
      <alignment horizontal="center"/>
    </xf>
    <xf numFmtId="0" fontId="38" fillId="45" borderId="0" xfId="0" applyFont="1" applyFill="1" applyAlignment="1">
      <alignment/>
    </xf>
    <xf numFmtId="49" fontId="40" fillId="45" borderId="12" xfId="0" applyNumberFormat="1" applyFont="1" applyFill="1" applyBorder="1" applyAlignment="1">
      <alignment horizontal="center" vertical="center" wrapText="1"/>
    </xf>
    <xf numFmtId="49" fontId="0" fillId="45" borderId="12" xfId="0" applyNumberFormat="1" applyFont="1" applyFill="1" applyBorder="1" applyAlignment="1">
      <alignment horizontal="left" wrapText="1"/>
    </xf>
    <xf numFmtId="0" fontId="38" fillId="45" borderId="13" xfId="0" applyFont="1" applyFill="1" applyBorder="1" applyAlignment="1">
      <alignment horizontal="center"/>
    </xf>
    <xf numFmtId="49" fontId="40" fillId="45" borderId="14" xfId="0" applyNumberFormat="1" applyFont="1" applyFill="1" applyBorder="1" applyAlignment="1">
      <alignment horizontal="center" vertical="center" wrapText="1"/>
    </xf>
    <xf numFmtId="49" fontId="40" fillId="45" borderId="15" xfId="0" applyNumberFormat="1" applyFont="1" applyFill="1" applyBorder="1" applyAlignment="1">
      <alignment horizontal="center" vertical="center" wrapText="1"/>
    </xf>
    <xf numFmtId="49" fontId="40" fillId="45" borderId="16" xfId="0" applyNumberFormat="1" applyFont="1" applyFill="1" applyBorder="1" applyAlignment="1">
      <alignment horizontal="center" vertical="center" wrapText="1"/>
    </xf>
    <xf numFmtId="172" fontId="0" fillId="45" borderId="17" xfId="0" applyNumberFormat="1" applyFill="1" applyBorder="1" applyAlignment="1">
      <alignment horizontal="right"/>
    </xf>
    <xf numFmtId="172" fontId="42" fillId="45" borderId="18" xfId="0" applyNumberFormat="1" applyFont="1" applyFill="1" applyBorder="1" applyAlignment="1">
      <alignment horizontal="right"/>
    </xf>
    <xf numFmtId="173" fontId="38" fillId="45" borderId="19" xfId="0" applyNumberFormat="1" applyFont="1" applyFill="1" applyBorder="1" applyAlignment="1">
      <alignment horizontal="center"/>
    </xf>
    <xf numFmtId="173" fontId="38" fillId="45" borderId="20" xfId="0" applyNumberFormat="1" applyFont="1" applyFill="1" applyBorder="1" applyAlignment="1">
      <alignment horizontal="center"/>
    </xf>
    <xf numFmtId="173" fontId="38" fillId="45" borderId="21" xfId="0" applyNumberFormat="1" applyFont="1" applyFill="1" applyBorder="1" applyAlignment="1">
      <alignment horizontal="center"/>
    </xf>
    <xf numFmtId="49" fontId="43" fillId="45" borderId="15" xfId="0" applyNumberFormat="1" applyFont="1" applyFill="1" applyBorder="1" applyAlignment="1">
      <alignment horizontal="center" vertical="center" wrapText="1"/>
    </xf>
    <xf numFmtId="4" fontId="0" fillId="45" borderId="18" xfId="0" applyNumberFormat="1" applyFill="1" applyBorder="1" applyAlignment="1">
      <alignment horizontal="right"/>
    </xf>
    <xf numFmtId="49" fontId="40" fillId="46" borderId="22" xfId="0" applyNumberFormat="1" applyFont="1" applyFill="1" applyBorder="1" applyAlignment="1">
      <alignment horizontal="center" vertical="center" wrapText="1"/>
    </xf>
    <xf numFmtId="173" fontId="38" fillId="46" borderId="23" xfId="0" applyNumberFormat="1" applyFont="1" applyFill="1" applyBorder="1" applyAlignment="1">
      <alignment horizontal="center"/>
    </xf>
    <xf numFmtId="172" fontId="44" fillId="46" borderId="22" xfId="0" applyNumberFormat="1" applyFont="1" applyFill="1" applyBorder="1" applyAlignment="1">
      <alignment horizontal="right"/>
    </xf>
    <xf numFmtId="49" fontId="40" fillId="45" borderId="24" xfId="0" applyNumberFormat="1" applyFont="1" applyFill="1" applyBorder="1" applyAlignment="1">
      <alignment horizontal="center" vertical="center" wrapText="1"/>
    </xf>
    <xf numFmtId="172" fontId="42" fillId="45" borderId="24" xfId="0" applyNumberFormat="1" applyFont="1" applyFill="1" applyBorder="1" applyAlignment="1">
      <alignment horizontal="right"/>
    </xf>
    <xf numFmtId="173" fontId="38" fillId="45" borderId="25" xfId="0" applyNumberFormat="1" applyFont="1" applyFill="1" applyBorder="1" applyAlignment="1">
      <alignment horizontal="center"/>
    </xf>
    <xf numFmtId="0" fontId="45" fillId="45" borderId="0" xfId="0" applyFont="1" applyFill="1" applyAlignment="1">
      <alignment/>
    </xf>
    <xf numFmtId="3" fontId="38" fillId="45" borderId="10" xfId="0" applyNumberFormat="1" applyFont="1" applyFill="1" applyBorder="1" applyAlignment="1">
      <alignment horizontal="center"/>
    </xf>
    <xf numFmtId="172" fontId="42" fillId="45" borderId="10" xfId="0" applyNumberFormat="1" applyFont="1" applyFill="1" applyBorder="1" applyAlignment="1">
      <alignment horizontal="right"/>
    </xf>
    <xf numFmtId="49" fontId="40" fillId="45" borderId="15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center"/>
    </xf>
    <xf numFmtId="49" fontId="40" fillId="45" borderId="26" xfId="0" applyNumberFormat="1" applyFont="1" applyFill="1" applyBorder="1" applyAlignment="1">
      <alignment horizontal="center" vertical="center" wrapText="1"/>
    </xf>
    <xf numFmtId="172" fontId="0" fillId="45" borderId="22" xfId="0" applyNumberFormat="1" applyFill="1" applyBorder="1" applyAlignment="1">
      <alignment horizontal="right"/>
    </xf>
    <xf numFmtId="173" fontId="38" fillId="45" borderId="27" xfId="0" applyNumberFormat="1" applyFont="1" applyFill="1" applyBorder="1" applyAlignment="1">
      <alignment horizontal="center"/>
    </xf>
    <xf numFmtId="49" fontId="40" fillId="45" borderId="11" xfId="0" applyNumberFormat="1" applyFont="1" applyFill="1" applyBorder="1" applyAlignment="1">
      <alignment horizontal="center" vertical="center" wrapText="1"/>
    </xf>
    <xf numFmtId="3" fontId="44" fillId="45" borderId="11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P4" sqref="AP4:AP11"/>
    </sheetView>
  </sheetViews>
  <sheetFormatPr defaultColWidth="9.140625" defaultRowHeight="15"/>
  <cols>
    <col min="1" max="1" width="8.7109375" style="4" customWidth="1"/>
    <col min="2" max="2" width="28.28125" style="4" customWidth="1"/>
    <col min="3" max="3" width="12.140625" style="4" customWidth="1"/>
    <col min="4" max="4" width="12.57421875" style="4" customWidth="1"/>
    <col min="5" max="5" width="12.00390625" style="4" customWidth="1"/>
    <col min="6" max="6" width="11.57421875" style="4" customWidth="1"/>
    <col min="7" max="7" width="12.140625" style="4" customWidth="1"/>
    <col min="8" max="8" width="12.421875" style="4" customWidth="1"/>
    <col min="9" max="9" width="12.28125" style="4" customWidth="1"/>
    <col min="10" max="10" width="12.8515625" style="4" customWidth="1"/>
    <col min="11" max="11" width="11.140625" style="4" customWidth="1"/>
    <col min="12" max="12" width="12.28125" style="4" customWidth="1"/>
    <col min="13" max="17" width="15.140625" style="4" customWidth="1"/>
    <col min="18" max="18" width="11.140625" style="4" customWidth="1"/>
    <col min="19" max="19" width="11.8515625" style="4" customWidth="1"/>
    <col min="20" max="20" width="13.00390625" style="4" customWidth="1"/>
    <col min="21" max="21" width="15.8515625" style="4" customWidth="1"/>
    <col min="22" max="22" width="12.00390625" style="4" customWidth="1"/>
    <col min="23" max="23" width="11.8515625" style="4" customWidth="1"/>
    <col min="24" max="27" width="15.8515625" style="4" customWidth="1"/>
    <col min="28" max="28" width="12.28125" style="4" customWidth="1"/>
    <col min="29" max="29" width="11.7109375" style="4" customWidth="1"/>
    <col min="30" max="31" width="15.8515625" style="4" customWidth="1"/>
    <col min="32" max="32" width="13.421875" style="4" customWidth="1"/>
    <col min="33" max="33" width="12.28125" style="4" customWidth="1"/>
    <col min="34" max="34" width="11.140625" style="4" customWidth="1"/>
    <col min="35" max="37" width="15.8515625" style="4" customWidth="1"/>
    <col min="38" max="39" width="12.7109375" style="4" customWidth="1"/>
    <col min="40" max="42" width="13.28125" style="4" customWidth="1"/>
    <col min="43" max="43" width="12.00390625" style="13" customWidth="1"/>
    <col min="44" max="44" width="9.28125" style="13" customWidth="1"/>
    <col min="45" max="16384" width="9.140625" style="4" customWidth="1"/>
  </cols>
  <sheetData>
    <row r="1" spans="1:4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  <c r="AR1" s="3"/>
      <c r="AS1" s="2"/>
    </row>
    <row r="2" spans="1:45" ht="19.5" thickBot="1">
      <c r="A2" s="1"/>
      <c r="B2" s="33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  <c r="AR2" s="3"/>
      <c r="AS2" s="2"/>
    </row>
    <row r="3" spans="1:44" s="6" customFormat="1" ht="96" customHeight="1">
      <c r="A3" s="5" t="s">
        <v>1</v>
      </c>
      <c r="B3" s="14" t="s">
        <v>2</v>
      </c>
      <c r="C3" s="17" t="s">
        <v>19</v>
      </c>
      <c r="D3" s="18" t="s">
        <v>27</v>
      </c>
      <c r="E3" s="18" t="s">
        <v>20</v>
      </c>
      <c r="F3" s="18" t="s">
        <v>21</v>
      </c>
      <c r="G3" s="18" t="s">
        <v>22</v>
      </c>
      <c r="H3" s="18" t="s">
        <v>23</v>
      </c>
      <c r="I3" s="19" t="s">
        <v>24</v>
      </c>
      <c r="J3" s="18" t="s">
        <v>28</v>
      </c>
      <c r="K3" s="18" t="s">
        <v>29</v>
      </c>
      <c r="L3" s="18" t="s">
        <v>30</v>
      </c>
      <c r="M3" s="18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18" t="s">
        <v>36</v>
      </c>
      <c r="S3" s="19" t="s">
        <v>37</v>
      </c>
      <c r="T3" s="18" t="s">
        <v>38</v>
      </c>
      <c r="U3" s="18" t="s">
        <v>39</v>
      </c>
      <c r="V3" s="18" t="s">
        <v>40</v>
      </c>
      <c r="W3" s="19" t="s">
        <v>41</v>
      </c>
      <c r="X3" s="17" t="s">
        <v>42</v>
      </c>
      <c r="Y3" s="18" t="s">
        <v>43</v>
      </c>
      <c r="Z3" s="36" t="s">
        <v>44</v>
      </c>
      <c r="AA3" s="18" t="s">
        <v>45</v>
      </c>
      <c r="AB3" s="18" t="s">
        <v>46</v>
      </c>
      <c r="AC3" s="19" t="s">
        <v>47</v>
      </c>
      <c r="AD3" s="17" t="s">
        <v>48</v>
      </c>
      <c r="AE3" s="25" t="s">
        <v>49</v>
      </c>
      <c r="AF3" s="18" t="s">
        <v>50</v>
      </c>
      <c r="AG3" s="18" t="s">
        <v>51</v>
      </c>
      <c r="AH3" s="19" t="s">
        <v>52</v>
      </c>
      <c r="AI3" s="18" t="s">
        <v>53</v>
      </c>
      <c r="AJ3" s="18" t="s">
        <v>54</v>
      </c>
      <c r="AK3" s="19" t="s">
        <v>55</v>
      </c>
      <c r="AL3" s="30" t="s">
        <v>56</v>
      </c>
      <c r="AM3" s="42" t="s">
        <v>57</v>
      </c>
      <c r="AN3" s="39" t="s">
        <v>58</v>
      </c>
      <c r="AO3" s="17" t="s">
        <v>59</v>
      </c>
      <c r="AP3" s="17" t="s">
        <v>60</v>
      </c>
      <c r="AQ3" s="27" t="s">
        <v>61</v>
      </c>
      <c r="AR3" s="5" t="s">
        <v>25</v>
      </c>
    </row>
    <row r="4" spans="1:44" ht="15">
      <c r="A4" s="7" t="s">
        <v>11</v>
      </c>
      <c r="B4" s="15" t="s">
        <v>4</v>
      </c>
      <c r="C4" s="20">
        <v>1</v>
      </c>
      <c r="D4" s="8">
        <v>0.6623</v>
      </c>
      <c r="E4" s="8">
        <v>0.5544</v>
      </c>
      <c r="F4" s="8">
        <v>0.4407</v>
      </c>
      <c r="G4" s="37"/>
      <c r="H4" s="9">
        <f>C4+D4+E4+F4+G4</f>
        <v>2.6574000000000004</v>
      </c>
      <c r="I4" s="21">
        <f>H4*2</f>
        <v>5.314800000000001</v>
      </c>
      <c r="J4" s="8">
        <v>0</v>
      </c>
      <c r="K4" s="8">
        <v>0</v>
      </c>
      <c r="L4" s="8">
        <v>1</v>
      </c>
      <c r="M4" s="8">
        <v>1</v>
      </c>
      <c r="N4" s="8">
        <v>0.1286</v>
      </c>
      <c r="O4" s="8">
        <v>1.4</v>
      </c>
      <c r="P4" s="8">
        <v>1</v>
      </c>
      <c r="Q4" s="8">
        <v>0.3885</v>
      </c>
      <c r="R4" s="9">
        <f>J4+K4+L4+M4+N4+O4+P4+Q4</f>
        <v>4.9171</v>
      </c>
      <c r="S4" s="21">
        <f>R4*2</f>
        <v>9.8342</v>
      </c>
      <c r="T4" s="8"/>
      <c r="U4" s="8"/>
      <c r="V4" s="9">
        <f>T4+U4</f>
        <v>0</v>
      </c>
      <c r="W4" s="21">
        <f>V4*1.5</f>
        <v>0</v>
      </c>
      <c r="X4" s="20">
        <v>0</v>
      </c>
      <c r="Y4" s="8">
        <v>0.25</v>
      </c>
      <c r="Z4" s="8">
        <v>0</v>
      </c>
      <c r="AA4" s="8">
        <v>0</v>
      </c>
      <c r="AB4" s="9">
        <f>X4+Y4+Z4+AA4</f>
        <v>0.25</v>
      </c>
      <c r="AC4" s="21">
        <f>AB4*2.5</f>
        <v>0.625</v>
      </c>
      <c r="AD4" s="20">
        <v>0</v>
      </c>
      <c r="AE4" s="8">
        <v>0</v>
      </c>
      <c r="AF4" s="8"/>
      <c r="AG4" s="9">
        <f>AD4+AE4+AF4</f>
        <v>0</v>
      </c>
      <c r="AH4" s="21">
        <f>AG4*1</f>
        <v>0</v>
      </c>
      <c r="AI4" s="8"/>
      <c r="AJ4" s="8">
        <v>1</v>
      </c>
      <c r="AK4" s="26"/>
      <c r="AL4" s="31">
        <f aca="true" t="shared" si="0" ref="AL4:AL11">I4+S4+W4+AC4+AH4</f>
        <v>15.774000000000001</v>
      </c>
      <c r="AM4" s="43">
        <v>2</v>
      </c>
      <c r="AN4" s="40">
        <v>0</v>
      </c>
      <c r="AO4" s="20">
        <v>0</v>
      </c>
      <c r="AP4" s="20"/>
      <c r="AQ4" s="29">
        <v>14.7786</v>
      </c>
      <c r="AR4" s="34">
        <v>3</v>
      </c>
    </row>
    <row r="5" spans="1:44" ht="15">
      <c r="A5" s="7" t="s">
        <v>12</v>
      </c>
      <c r="B5" s="15" t="s">
        <v>3</v>
      </c>
      <c r="C5" s="20">
        <v>1</v>
      </c>
      <c r="D5" s="8">
        <v>0.9836</v>
      </c>
      <c r="E5" s="8">
        <v>0.8281</v>
      </c>
      <c r="F5" s="8">
        <v>0.0094</v>
      </c>
      <c r="G5" s="37"/>
      <c r="H5" s="9">
        <f aca="true" t="shared" si="1" ref="H5:H11">C5+D5+E5+F5+G5</f>
        <v>2.8211</v>
      </c>
      <c r="I5" s="21">
        <f aca="true" t="shared" si="2" ref="I5:I11">H5*2</f>
        <v>5.6422</v>
      </c>
      <c r="J5" s="8">
        <v>0.7333</v>
      </c>
      <c r="K5" s="8">
        <v>0</v>
      </c>
      <c r="L5" s="8">
        <v>0.1357</v>
      </c>
      <c r="M5" s="8">
        <v>1</v>
      </c>
      <c r="N5" s="8">
        <v>0.3772</v>
      </c>
      <c r="O5" s="8">
        <v>1.4</v>
      </c>
      <c r="P5" s="8">
        <v>0</v>
      </c>
      <c r="Q5" s="8">
        <v>0</v>
      </c>
      <c r="R5" s="35">
        <f aca="true" t="shared" si="3" ref="R5:R11">J5+K5+L5+M5+N5+O5+P5+Q5</f>
        <v>3.6462</v>
      </c>
      <c r="S5" s="21">
        <f aca="true" t="shared" si="4" ref="S5:S11">R5*2</f>
        <v>7.2924</v>
      </c>
      <c r="T5" s="8"/>
      <c r="U5" s="8"/>
      <c r="V5" s="9">
        <f aca="true" t="shared" si="5" ref="V5:V11">T5+U5</f>
        <v>0</v>
      </c>
      <c r="W5" s="21">
        <f aca="true" t="shared" si="6" ref="W5:W11">V5*1.5</f>
        <v>0</v>
      </c>
      <c r="X5" s="20">
        <v>0</v>
      </c>
      <c r="Y5" s="8">
        <v>0</v>
      </c>
      <c r="Z5" s="8">
        <v>0</v>
      </c>
      <c r="AA5" s="8">
        <v>0</v>
      </c>
      <c r="AB5" s="35">
        <f aca="true" t="shared" si="7" ref="AB5:AB11">X5+Y5+Z5+AA5</f>
        <v>0</v>
      </c>
      <c r="AC5" s="21">
        <f aca="true" t="shared" si="8" ref="AC5:AC11">AB5*2.5</f>
        <v>0</v>
      </c>
      <c r="AD5" s="20">
        <v>0</v>
      </c>
      <c r="AE5" s="8">
        <v>0</v>
      </c>
      <c r="AF5" s="8"/>
      <c r="AG5" s="35">
        <f aca="true" t="shared" si="9" ref="AG5:AG11">AD5+AE5+AF5</f>
        <v>0</v>
      </c>
      <c r="AH5" s="21">
        <f aca="true" t="shared" si="10" ref="AH5:AH11">AG5*1</f>
        <v>0</v>
      </c>
      <c r="AI5" s="8"/>
      <c r="AJ5" s="8">
        <v>1</v>
      </c>
      <c r="AK5" s="26"/>
      <c r="AL5" s="31">
        <f t="shared" si="0"/>
        <v>12.9346</v>
      </c>
      <c r="AM5" s="43">
        <v>2</v>
      </c>
      <c r="AN5" s="40">
        <v>0</v>
      </c>
      <c r="AO5" s="20">
        <v>0</v>
      </c>
      <c r="AP5" s="20"/>
      <c r="AQ5" s="29">
        <v>14.8176</v>
      </c>
      <c r="AR5" s="34">
        <v>3</v>
      </c>
    </row>
    <row r="6" spans="1:44" ht="15">
      <c r="A6" s="7" t="s">
        <v>13</v>
      </c>
      <c r="B6" s="15" t="s">
        <v>5</v>
      </c>
      <c r="C6" s="20">
        <v>1</v>
      </c>
      <c r="D6" s="8">
        <v>0.1025</v>
      </c>
      <c r="E6" s="8">
        <v>0.3115</v>
      </c>
      <c r="F6" s="8">
        <v>0.8684</v>
      </c>
      <c r="G6" s="37"/>
      <c r="H6" s="9">
        <f t="shared" si="1"/>
        <v>2.2824</v>
      </c>
      <c r="I6" s="21">
        <f t="shared" si="2"/>
        <v>4.5648</v>
      </c>
      <c r="J6" s="8">
        <v>0.6975</v>
      </c>
      <c r="K6" s="8">
        <v>0</v>
      </c>
      <c r="L6" s="8">
        <v>0.3562</v>
      </c>
      <c r="M6" s="8">
        <v>1</v>
      </c>
      <c r="N6" s="8">
        <v>0.5786</v>
      </c>
      <c r="O6" s="8">
        <v>1.4</v>
      </c>
      <c r="P6" s="8">
        <v>0</v>
      </c>
      <c r="Q6" s="8">
        <v>0.1926</v>
      </c>
      <c r="R6" s="35">
        <f t="shared" si="3"/>
        <v>4.224899999999999</v>
      </c>
      <c r="S6" s="21">
        <f t="shared" si="4"/>
        <v>8.449799999999998</v>
      </c>
      <c r="T6" s="8"/>
      <c r="U6" s="8"/>
      <c r="V6" s="9">
        <f t="shared" si="5"/>
        <v>0</v>
      </c>
      <c r="W6" s="21">
        <f t="shared" si="6"/>
        <v>0</v>
      </c>
      <c r="X6" s="20">
        <v>0</v>
      </c>
      <c r="Y6" s="8">
        <v>0</v>
      </c>
      <c r="Z6" s="8">
        <v>0</v>
      </c>
      <c r="AA6" s="8">
        <v>0</v>
      </c>
      <c r="AB6" s="35">
        <f t="shared" si="7"/>
        <v>0</v>
      </c>
      <c r="AC6" s="21">
        <f t="shared" si="8"/>
        <v>0</v>
      </c>
      <c r="AD6" s="20">
        <v>0</v>
      </c>
      <c r="AE6" s="8">
        <v>0</v>
      </c>
      <c r="AF6" s="8"/>
      <c r="AG6" s="35">
        <f t="shared" si="9"/>
        <v>0</v>
      </c>
      <c r="AH6" s="21">
        <f t="shared" si="10"/>
        <v>0</v>
      </c>
      <c r="AI6" s="8"/>
      <c r="AJ6" s="8">
        <v>0</v>
      </c>
      <c r="AK6" s="26"/>
      <c r="AL6" s="31">
        <f t="shared" si="0"/>
        <v>13.014599999999998</v>
      </c>
      <c r="AM6" s="43">
        <v>2</v>
      </c>
      <c r="AN6" s="40">
        <v>0</v>
      </c>
      <c r="AO6" s="20">
        <v>0.05</v>
      </c>
      <c r="AP6" s="20"/>
      <c r="AQ6" s="29">
        <v>17.8356</v>
      </c>
      <c r="AR6" s="34">
        <v>2</v>
      </c>
    </row>
    <row r="7" spans="1:44" ht="15">
      <c r="A7" s="7" t="s">
        <v>14</v>
      </c>
      <c r="B7" s="15" t="s">
        <v>6</v>
      </c>
      <c r="C7" s="20">
        <v>1</v>
      </c>
      <c r="D7" s="8">
        <v>0.9521</v>
      </c>
      <c r="E7" s="8">
        <v>0.5399</v>
      </c>
      <c r="F7" s="8">
        <v>0.4091</v>
      </c>
      <c r="G7" s="37"/>
      <c r="H7" s="9">
        <f t="shared" si="1"/>
        <v>2.9011</v>
      </c>
      <c r="I7" s="21">
        <f t="shared" si="2"/>
        <v>5.8022</v>
      </c>
      <c r="J7" s="8">
        <v>0.3707</v>
      </c>
      <c r="K7" s="8">
        <v>0</v>
      </c>
      <c r="L7" s="8">
        <v>0.7729</v>
      </c>
      <c r="M7" s="8">
        <v>1</v>
      </c>
      <c r="N7" s="8">
        <v>0</v>
      </c>
      <c r="O7" s="8">
        <v>1.4</v>
      </c>
      <c r="P7" s="8">
        <v>0.9437</v>
      </c>
      <c r="Q7" s="8">
        <v>0.8762</v>
      </c>
      <c r="R7" s="35">
        <f t="shared" si="3"/>
        <v>5.3635</v>
      </c>
      <c r="S7" s="21">
        <f t="shared" si="4"/>
        <v>10.727</v>
      </c>
      <c r="T7" s="8"/>
      <c r="U7" s="8"/>
      <c r="V7" s="9">
        <f t="shared" si="5"/>
        <v>0</v>
      </c>
      <c r="W7" s="21">
        <f t="shared" si="6"/>
        <v>0</v>
      </c>
      <c r="X7" s="20">
        <v>0</v>
      </c>
      <c r="Y7" s="8">
        <v>0</v>
      </c>
      <c r="Z7" s="8">
        <v>0</v>
      </c>
      <c r="AA7" s="8">
        <v>0</v>
      </c>
      <c r="AB7" s="35">
        <f t="shared" si="7"/>
        <v>0</v>
      </c>
      <c r="AC7" s="21">
        <f t="shared" si="8"/>
        <v>0</v>
      </c>
      <c r="AD7" s="20">
        <v>0</v>
      </c>
      <c r="AE7" s="8">
        <v>0</v>
      </c>
      <c r="AF7" s="8"/>
      <c r="AG7" s="35">
        <f t="shared" si="9"/>
        <v>0</v>
      </c>
      <c r="AH7" s="21">
        <f t="shared" si="10"/>
        <v>0</v>
      </c>
      <c r="AI7" s="8"/>
      <c r="AJ7" s="8">
        <v>1</v>
      </c>
      <c r="AK7" s="26"/>
      <c r="AL7" s="31">
        <f t="shared" si="0"/>
        <v>16.5292</v>
      </c>
      <c r="AM7" s="43">
        <v>2</v>
      </c>
      <c r="AN7" s="40">
        <v>0</v>
      </c>
      <c r="AO7" s="20">
        <v>0</v>
      </c>
      <c r="AP7" s="20"/>
      <c r="AQ7" s="29">
        <v>17.1944</v>
      </c>
      <c r="AR7" s="38">
        <v>2</v>
      </c>
    </row>
    <row r="8" spans="1:44" ht="15">
      <c r="A8" s="7" t="s">
        <v>15</v>
      </c>
      <c r="B8" s="15" t="s">
        <v>7</v>
      </c>
      <c r="C8" s="20">
        <v>1</v>
      </c>
      <c r="D8" s="8">
        <v>0</v>
      </c>
      <c r="E8" s="8">
        <v>0.8868</v>
      </c>
      <c r="F8" s="8">
        <v>0.3105</v>
      </c>
      <c r="G8" s="37"/>
      <c r="H8" s="9">
        <f t="shared" si="1"/>
        <v>2.1973000000000003</v>
      </c>
      <c r="I8" s="21">
        <f t="shared" si="2"/>
        <v>4.3946000000000005</v>
      </c>
      <c r="J8" s="8">
        <v>0.9971</v>
      </c>
      <c r="K8" s="8">
        <v>0</v>
      </c>
      <c r="L8" s="8">
        <v>0.1716</v>
      </c>
      <c r="M8" s="8">
        <v>0</v>
      </c>
      <c r="N8" s="8">
        <v>0.2932</v>
      </c>
      <c r="O8" s="8">
        <v>1.4</v>
      </c>
      <c r="P8" s="8">
        <v>0.9961</v>
      </c>
      <c r="Q8" s="8">
        <v>0.0245</v>
      </c>
      <c r="R8" s="35">
        <f t="shared" si="3"/>
        <v>3.8825</v>
      </c>
      <c r="S8" s="21">
        <f t="shared" si="4"/>
        <v>7.765</v>
      </c>
      <c r="T8" s="8"/>
      <c r="U8" s="8"/>
      <c r="V8" s="9">
        <f t="shared" si="5"/>
        <v>0</v>
      </c>
      <c r="W8" s="21">
        <f t="shared" si="6"/>
        <v>0</v>
      </c>
      <c r="X8" s="20">
        <v>0</v>
      </c>
      <c r="Y8" s="8">
        <v>0</v>
      </c>
      <c r="Z8" s="8">
        <v>0</v>
      </c>
      <c r="AA8" s="8">
        <v>0</v>
      </c>
      <c r="AB8" s="35">
        <f t="shared" si="7"/>
        <v>0</v>
      </c>
      <c r="AC8" s="21">
        <f t="shared" si="8"/>
        <v>0</v>
      </c>
      <c r="AD8" s="20">
        <v>0</v>
      </c>
      <c r="AE8" s="8">
        <v>0</v>
      </c>
      <c r="AF8" s="8"/>
      <c r="AG8" s="35">
        <f t="shared" si="9"/>
        <v>0</v>
      </c>
      <c r="AH8" s="21">
        <f t="shared" si="10"/>
        <v>0</v>
      </c>
      <c r="AI8" s="8"/>
      <c r="AJ8" s="8">
        <v>1</v>
      </c>
      <c r="AK8" s="26"/>
      <c r="AL8" s="31">
        <f t="shared" si="0"/>
        <v>12.159600000000001</v>
      </c>
      <c r="AM8" s="43">
        <v>2</v>
      </c>
      <c r="AN8" s="40">
        <v>0</v>
      </c>
      <c r="AO8" s="20">
        <v>0</v>
      </c>
      <c r="AP8" s="20"/>
      <c r="AQ8" s="29">
        <v>18.8742</v>
      </c>
      <c r="AR8" s="34">
        <v>2</v>
      </c>
    </row>
    <row r="9" spans="1:44" ht="15">
      <c r="A9" s="7" t="s">
        <v>16</v>
      </c>
      <c r="B9" s="15" t="s">
        <v>8</v>
      </c>
      <c r="C9" s="20">
        <v>1</v>
      </c>
      <c r="D9" s="8">
        <v>1</v>
      </c>
      <c r="E9" s="8">
        <v>1</v>
      </c>
      <c r="F9" s="8">
        <v>1</v>
      </c>
      <c r="G9" s="37"/>
      <c r="H9" s="9">
        <f t="shared" si="1"/>
        <v>4</v>
      </c>
      <c r="I9" s="21">
        <f t="shared" si="2"/>
        <v>8</v>
      </c>
      <c r="J9" s="8">
        <v>0.3584</v>
      </c>
      <c r="K9" s="8">
        <v>0</v>
      </c>
      <c r="L9" s="8">
        <v>0</v>
      </c>
      <c r="M9" s="8">
        <v>1</v>
      </c>
      <c r="N9" s="8">
        <v>1</v>
      </c>
      <c r="O9" s="8">
        <v>1.4</v>
      </c>
      <c r="P9" s="8">
        <v>0</v>
      </c>
      <c r="Q9" s="8">
        <v>1</v>
      </c>
      <c r="R9" s="35">
        <f t="shared" si="3"/>
        <v>4.7584</v>
      </c>
      <c r="S9" s="21">
        <f t="shared" si="4"/>
        <v>9.5168</v>
      </c>
      <c r="T9" s="8"/>
      <c r="U9" s="8"/>
      <c r="V9" s="9">
        <f t="shared" si="5"/>
        <v>0</v>
      </c>
      <c r="W9" s="21">
        <f t="shared" si="6"/>
        <v>0</v>
      </c>
      <c r="X9" s="20">
        <v>0</v>
      </c>
      <c r="Y9" s="8">
        <v>0</v>
      </c>
      <c r="Z9" s="8">
        <v>0</v>
      </c>
      <c r="AA9" s="8">
        <v>0</v>
      </c>
      <c r="AB9" s="35">
        <f t="shared" si="7"/>
        <v>0</v>
      </c>
      <c r="AC9" s="21">
        <f t="shared" si="8"/>
        <v>0</v>
      </c>
      <c r="AD9" s="20">
        <v>0</v>
      </c>
      <c r="AE9" s="8">
        <v>0</v>
      </c>
      <c r="AF9" s="8"/>
      <c r="AG9" s="35">
        <f t="shared" si="9"/>
        <v>0</v>
      </c>
      <c r="AH9" s="21">
        <f t="shared" si="10"/>
        <v>0</v>
      </c>
      <c r="AI9" s="8"/>
      <c r="AJ9" s="8">
        <v>0</v>
      </c>
      <c r="AK9" s="26"/>
      <c r="AL9" s="31">
        <f t="shared" si="0"/>
        <v>17.5168</v>
      </c>
      <c r="AM9" s="43">
        <v>3</v>
      </c>
      <c r="AN9" s="40">
        <v>0</v>
      </c>
      <c r="AO9" s="20">
        <v>0.05</v>
      </c>
      <c r="AP9" s="20"/>
      <c r="AQ9" s="29">
        <v>11.8774</v>
      </c>
      <c r="AR9" s="34">
        <v>3</v>
      </c>
    </row>
    <row r="10" spans="1:44" ht="15">
      <c r="A10" s="7" t="s">
        <v>17</v>
      </c>
      <c r="B10" s="15" t="s">
        <v>9</v>
      </c>
      <c r="C10" s="20">
        <v>1</v>
      </c>
      <c r="D10" s="8">
        <v>0.7872</v>
      </c>
      <c r="E10" s="8">
        <v>0.7996</v>
      </c>
      <c r="F10" s="8">
        <v>0.4809</v>
      </c>
      <c r="G10" s="37"/>
      <c r="H10" s="9">
        <f t="shared" si="1"/>
        <v>3.0677</v>
      </c>
      <c r="I10" s="21">
        <f t="shared" si="2"/>
        <v>6.1354</v>
      </c>
      <c r="J10" s="8">
        <v>1</v>
      </c>
      <c r="K10" s="8">
        <v>0</v>
      </c>
      <c r="L10" s="8">
        <v>0.1153</v>
      </c>
      <c r="M10" s="8">
        <v>1</v>
      </c>
      <c r="N10" s="8">
        <v>0.1188</v>
      </c>
      <c r="O10" s="8">
        <v>1.4</v>
      </c>
      <c r="P10" s="8">
        <v>0</v>
      </c>
      <c r="Q10" s="8">
        <v>0.0598</v>
      </c>
      <c r="R10" s="35">
        <f t="shared" si="3"/>
        <v>3.6938999999999997</v>
      </c>
      <c r="S10" s="21">
        <f t="shared" si="4"/>
        <v>7.3877999999999995</v>
      </c>
      <c r="T10" s="8"/>
      <c r="U10" s="8"/>
      <c r="V10" s="9">
        <f t="shared" si="5"/>
        <v>0</v>
      </c>
      <c r="W10" s="21">
        <f t="shared" si="6"/>
        <v>0</v>
      </c>
      <c r="X10" s="20">
        <v>0</v>
      </c>
      <c r="Y10" s="8">
        <v>1</v>
      </c>
      <c r="Z10" s="8">
        <v>0</v>
      </c>
      <c r="AA10" s="8">
        <v>0</v>
      </c>
      <c r="AB10" s="35">
        <f t="shared" si="7"/>
        <v>1</v>
      </c>
      <c r="AC10" s="21">
        <f t="shared" si="8"/>
        <v>2.5</v>
      </c>
      <c r="AD10" s="20">
        <v>0</v>
      </c>
      <c r="AE10" s="8">
        <v>0</v>
      </c>
      <c r="AF10" s="8"/>
      <c r="AG10" s="35">
        <f t="shared" si="9"/>
        <v>0</v>
      </c>
      <c r="AH10" s="21">
        <f t="shared" si="10"/>
        <v>0</v>
      </c>
      <c r="AI10" s="8"/>
      <c r="AJ10" s="8">
        <v>1</v>
      </c>
      <c r="AK10" s="26"/>
      <c r="AL10" s="31">
        <f t="shared" si="0"/>
        <v>16.0232</v>
      </c>
      <c r="AM10" s="43">
        <v>1</v>
      </c>
      <c r="AN10" s="40">
        <v>0</v>
      </c>
      <c r="AO10" s="20">
        <v>0</v>
      </c>
      <c r="AP10" s="20"/>
      <c r="AQ10" s="29">
        <v>22.295</v>
      </c>
      <c r="AR10" s="34">
        <v>2</v>
      </c>
    </row>
    <row r="11" spans="1:44" ht="15">
      <c r="A11" s="7" t="s">
        <v>18</v>
      </c>
      <c r="B11" s="15" t="s">
        <v>10</v>
      </c>
      <c r="C11" s="20">
        <v>1</v>
      </c>
      <c r="D11" s="8">
        <v>0.9021</v>
      </c>
      <c r="E11" s="8">
        <v>0</v>
      </c>
      <c r="F11" s="8">
        <v>0</v>
      </c>
      <c r="G11" s="37"/>
      <c r="H11" s="9">
        <f t="shared" si="1"/>
        <v>1.9021</v>
      </c>
      <c r="I11" s="21">
        <f t="shared" si="2"/>
        <v>3.8042</v>
      </c>
      <c r="J11" s="8">
        <v>0.7748</v>
      </c>
      <c r="K11" s="8">
        <v>0</v>
      </c>
      <c r="L11" s="8">
        <v>0.1271</v>
      </c>
      <c r="M11" s="8">
        <v>1</v>
      </c>
      <c r="N11" s="8">
        <v>0.0389</v>
      </c>
      <c r="O11" s="8">
        <v>1.4</v>
      </c>
      <c r="P11" s="8">
        <v>0</v>
      </c>
      <c r="Q11" s="8">
        <v>0.3879</v>
      </c>
      <c r="R11" s="35">
        <f t="shared" si="3"/>
        <v>3.7287</v>
      </c>
      <c r="S11" s="21">
        <f t="shared" si="4"/>
        <v>7.4574</v>
      </c>
      <c r="T11" s="8"/>
      <c r="U11" s="8"/>
      <c r="V11" s="9">
        <f t="shared" si="5"/>
        <v>0</v>
      </c>
      <c r="W11" s="21">
        <f t="shared" si="6"/>
        <v>0</v>
      </c>
      <c r="X11" s="20">
        <v>0</v>
      </c>
      <c r="Y11" s="8">
        <v>1</v>
      </c>
      <c r="Z11" s="8">
        <v>0</v>
      </c>
      <c r="AA11" s="8">
        <v>0</v>
      </c>
      <c r="AB11" s="35">
        <f t="shared" si="7"/>
        <v>1</v>
      </c>
      <c r="AC11" s="21">
        <f t="shared" si="8"/>
        <v>2.5</v>
      </c>
      <c r="AD11" s="20">
        <v>0</v>
      </c>
      <c r="AE11" s="8">
        <v>0</v>
      </c>
      <c r="AF11" s="8"/>
      <c r="AG11" s="35">
        <f t="shared" si="9"/>
        <v>0</v>
      </c>
      <c r="AH11" s="21">
        <f t="shared" si="10"/>
        <v>0</v>
      </c>
      <c r="AI11" s="8"/>
      <c r="AJ11" s="8">
        <v>1</v>
      </c>
      <c r="AK11" s="26"/>
      <c r="AL11" s="31">
        <f t="shared" si="0"/>
        <v>13.7616</v>
      </c>
      <c r="AM11" s="43">
        <v>2</v>
      </c>
      <c r="AN11" s="40">
        <v>0</v>
      </c>
      <c r="AO11" s="20">
        <v>0</v>
      </c>
      <c r="AP11" s="20"/>
      <c r="AQ11" s="29">
        <v>18.1456</v>
      </c>
      <c r="AR11" s="34">
        <v>2</v>
      </c>
    </row>
    <row r="12" spans="1:44" s="12" customFormat="1" ht="15.75" thickBot="1">
      <c r="A12" s="10"/>
      <c r="B12" s="16" t="s">
        <v>0</v>
      </c>
      <c r="C12" s="22">
        <v>1</v>
      </c>
      <c r="D12" s="23">
        <v>1.5</v>
      </c>
      <c r="E12" s="23">
        <v>1.5</v>
      </c>
      <c r="F12" s="23">
        <v>1.5</v>
      </c>
      <c r="G12" s="23">
        <v>1</v>
      </c>
      <c r="H12" s="23">
        <f>+G12+F12+E12+D12+C12</f>
        <v>6.5</v>
      </c>
      <c r="I12" s="24">
        <v>2</v>
      </c>
      <c r="J12" s="23">
        <v>1</v>
      </c>
      <c r="K12" s="23">
        <v>2</v>
      </c>
      <c r="L12" s="23">
        <v>2</v>
      </c>
      <c r="M12" s="23">
        <v>0.5</v>
      </c>
      <c r="N12" s="23">
        <v>2</v>
      </c>
      <c r="O12" s="23">
        <v>1.4</v>
      </c>
      <c r="P12" s="23">
        <v>0.5</v>
      </c>
      <c r="Q12" s="23">
        <v>0.5</v>
      </c>
      <c r="R12" s="23"/>
      <c r="S12" s="24">
        <v>2</v>
      </c>
      <c r="T12" s="23">
        <v>1.5</v>
      </c>
      <c r="U12" s="23">
        <v>2</v>
      </c>
      <c r="V12" s="23"/>
      <c r="W12" s="24">
        <v>1.5</v>
      </c>
      <c r="X12" s="22">
        <v>0</v>
      </c>
      <c r="Y12" s="23">
        <v>1</v>
      </c>
      <c r="Z12" s="23">
        <v>1</v>
      </c>
      <c r="AA12" s="23">
        <v>2.5</v>
      </c>
      <c r="AB12" s="23"/>
      <c r="AC12" s="24">
        <v>2.5</v>
      </c>
      <c r="AD12" s="22">
        <v>0.7</v>
      </c>
      <c r="AE12" s="23">
        <v>0.3</v>
      </c>
      <c r="AF12" s="23">
        <v>1.3</v>
      </c>
      <c r="AG12" s="23">
        <f>AF12+AE12+AD12</f>
        <v>2.3</v>
      </c>
      <c r="AH12" s="24">
        <v>1</v>
      </c>
      <c r="AI12" s="23">
        <v>1</v>
      </c>
      <c r="AJ12" s="23">
        <v>1</v>
      </c>
      <c r="AK12" s="24">
        <v>1</v>
      </c>
      <c r="AL12" s="32"/>
      <c r="AM12" s="11"/>
      <c r="AN12" s="41"/>
      <c r="AO12" s="22"/>
      <c r="AP12" s="22"/>
      <c r="AQ12" s="28"/>
      <c r="AR12" s="11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NKarandaeva</dc:creator>
  <cp:keywords/>
  <dc:description/>
  <cp:lastModifiedBy>User</cp:lastModifiedBy>
  <cp:lastPrinted>2016-04-12T05:49:56Z</cp:lastPrinted>
  <dcterms:created xsi:type="dcterms:W3CDTF">2015-06-10T03:45:39Z</dcterms:created>
  <dcterms:modified xsi:type="dcterms:W3CDTF">2017-08-11T04:29:39Z</dcterms:modified>
  <cp:category/>
  <cp:version/>
  <cp:contentType/>
  <cp:contentStatus/>
</cp:coreProperties>
</file>