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Лист 1" sheetId="1" r:id="rId1"/>
  </sheets>
  <definedNames>
    <definedName name="_xlnm.Print_Titles" localSheetId="0">'Лист 1'!$A:$B</definedName>
  </definedNames>
  <calcPr fullCalcOnLoad="1"/>
</workbook>
</file>

<file path=xl/sharedStrings.xml><?xml version="1.0" encoding="utf-8"?>
<sst xmlns="http://schemas.openxmlformats.org/spreadsheetml/2006/main" count="59" uniqueCount="59">
  <si>
    <t>максимум</t>
  </si>
  <si>
    <t>№ п/п</t>
  </si>
  <si>
    <t>2-Наименование поселения</t>
  </si>
  <si>
    <t>с/п "Абагайтуйское"</t>
  </si>
  <si>
    <t>г/п "Забайкальское"</t>
  </si>
  <si>
    <t>с/п "Билитуйское"</t>
  </si>
  <si>
    <t>с/п "Даурское"</t>
  </si>
  <si>
    <t>с/п "Красновеликанское"</t>
  </si>
  <si>
    <t>с/п "Рудник-Абагайтуйское"</t>
  </si>
  <si>
    <t>с/п "Степное"</t>
  </si>
  <si>
    <t>с/п "Черно-Озерское"</t>
  </si>
  <si>
    <t>1.</t>
  </si>
  <si>
    <t>2.</t>
  </si>
  <si>
    <t>3.</t>
  </si>
  <si>
    <t>4.</t>
  </si>
  <si>
    <t>5.</t>
  </si>
  <si>
    <t>6.</t>
  </si>
  <si>
    <t>7.</t>
  </si>
  <si>
    <t>8.</t>
  </si>
  <si>
    <t>3-Утв. бюджета пос. на оч.фин. год и плановый период</t>
  </si>
  <si>
    <t>4-Изм. бюджета пос. по дох. без учета безвозм. пост. к первонач. утв. бюджету</t>
  </si>
  <si>
    <t>5-Темп роста неналоговых доходов бюджета пос.</t>
  </si>
  <si>
    <t>6-Откл. ут. объема расх. бюдж. пос. за счет ср-в мест. бюдж. к первонач. утв. объему расх.</t>
  </si>
  <si>
    <t>7-Отношение дефицита бюд. пос. к доходам бюд. пос.</t>
  </si>
  <si>
    <t>8-ОЦЕНКА ПО I ГРУППЕ</t>
  </si>
  <si>
    <t>9-Удельный вес по I руппе</t>
  </si>
  <si>
    <t>10-Объем просроченной КЗ по первоочередным РО за счет средств бюд. пос.</t>
  </si>
  <si>
    <t>11-Доля МБТиз других бюджетов бюджетной системы, опред-ая в соот-ии с п.4 ст.136 БК РФ</t>
  </si>
  <si>
    <t>12-Динамика поступлений по налоговым и неналоговым доходам в бюд. пос.</t>
  </si>
  <si>
    <t>13-Прирост объема доходов АУ и БУ от приносящей доход деятельности</t>
  </si>
  <si>
    <t>14-Отсутствие нереальной к взысканию ДЗ на конец отч.года</t>
  </si>
  <si>
    <t>15-ОЦЕНКА ПО II ГРУППЕ</t>
  </si>
  <si>
    <t>16-Удельный вес по II руппе</t>
  </si>
  <si>
    <t>17-Просроченная задолженность по ДО бюж. пос.</t>
  </si>
  <si>
    <t>18-Погашение мун. долга в отч.году без пролонгации и реструктуризации задолженности</t>
  </si>
  <si>
    <t>19-ОЦЕНКА ПО III ГРУППЕ</t>
  </si>
  <si>
    <t>20-Удельный вес по III руппе</t>
  </si>
  <si>
    <t>21-Доля рук-лей МУ, ГРБС и РБС бюджета пос., для кот. опл. тр. опр-ся с учетом их проф. деят-ти</t>
  </si>
  <si>
    <t>22-Доля мун. учр., вып-х мун. зад. на 100% в общем кол-ве мун. учр., которым уст-ны мун. задания</t>
  </si>
  <si>
    <t>23-Доля мун. услуг, оказ-х (вып-х) за счет ср-в бюд. пос., в отн-ии которых установлены стандарты качества, в общем кол-ве оказ-х (вып-х) мун. услуг, за искл. услуг по оказанию юр. помощи</t>
  </si>
  <si>
    <t>24-Вып. указов Президента РФ от 07.05.12 г. - дост. МО целевых знач.показ., предусм. в дор.карте МО по повыш. ЗП отд. категориям раб. мун. учр.</t>
  </si>
  <si>
    <t>25-ОЦЕНКА ПО IV ГРУППЕ</t>
  </si>
  <si>
    <t>26-Удельный вес по IV группе</t>
  </si>
  <si>
    <t>27-Размещение на офиц. сайте органов мест.самоупр. пос. решений пос. о бюджете, об исп. бюджета</t>
  </si>
  <si>
    <t>28-Проведение публичных слушаний по проекту бюджета пос. и проекту отчета об исп. бюджета в соот. с устан.порядком</t>
  </si>
  <si>
    <t>29-Своевременность и кач-во предоставления отчетности в КФ МР</t>
  </si>
  <si>
    <t>30-ОЦЕНКА ПО V ГРУППЕ</t>
  </si>
  <si>
    <t>31-Удельный вес по V руппе</t>
  </si>
  <si>
    <t>32-Отношение дефицита бюджета к общему годовому объему доходов бюджета без учета объема безвозмездных поступлений в отч. фин. году</t>
  </si>
  <si>
    <t>33-Собл. орг. мест.самоупр. поселений нормативов на содер. орг.мест.самоупр., утв. правовым актом МР</t>
  </si>
  <si>
    <t>34-Вып. усл., подписанных пос. в согл. о мерах по повыш. эффективности исп. БС и увел. пост. налг. и неналог. доходов мест. бюджета на 2015 год</t>
  </si>
  <si>
    <t>35-Итоговая оценка</t>
  </si>
  <si>
    <t>36-Степень качества</t>
  </si>
  <si>
    <t>37-Снижение оценки 1 (к гр.32)</t>
  </si>
  <si>
    <t>38-Снижение оценки 1 (к гр.33)</t>
  </si>
  <si>
    <t>39-Снижение оценки 1 (к гр.34)</t>
  </si>
  <si>
    <t>40-Итоговая оценка после снижения</t>
  </si>
  <si>
    <t>ИТОГО СТЕПЕНЬ качества</t>
  </si>
  <si>
    <t>Оценка качества управления муниципальными финансами в  муниципальном районе "Забайкальский район" за 2014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</si>
</sst>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00"/>
    <numFmt numFmtId="173" formatCode="0.0"/>
    <numFmt numFmtId="174" formatCode="#,##0.0"/>
  </numFmts>
  <fonts count="46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/>
      <top style="thin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1" applyNumberFormat="0" applyAlignment="0" applyProtection="0"/>
    <xf numFmtId="0" fontId="27" fillId="40" borderId="2" applyNumberFormat="0" applyAlignment="0" applyProtection="0"/>
    <xf numFmtId="0" fontId="28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42" borderId="1" applyNumberFormat="0" applyAlignment="0" applyProtection="0"/>
    <xf numFmtId="0" fontId="34" fillId="0" borderId="6" applyNumberFormat="0" applyFill="0" applyAlignment="0" applyProtection="0"/>
    <xf numFmtId="0" fontId="35" fillId="43" borderId="0" applyNumberFormat="0" applyBorder="0" applyAlignment="0" applyProtection="0"/>
    <xf numFmtId="0" fontId="0" fillId="44" borderId="7" applyNumberFormat="0" applyFont="0" applyAlignment="0" applyProtection="0"/>
    <xf numFmtId="0" fontId="36" fillId="3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3" fillId="42" borderId="1" applyNumberFormat="0" applyAlignment="0" applyProtection="0"/>
    <xf numFmtId="0" fontId="36" fillId="39" borderId="8" applyNumberFormat="0" applyAlignment="0" applyProtection="0"/>
    <xf numFmtId="0" fontId="2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7" fillId="40" borderId="2" applyNumberFormat="0" applyAlignment="0" applyProtection="0"/>
    <xf numFmtId="0" fontId="37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25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45" borderId="0" xfId="0" applyFont="1" applyFill="1" applyAlignment="1">
      <alignment/>
    </xf>
    <xf numFmtId="0" fontId="0" fillId="45" borderId="0" xfId="0" applyFill="1" applyAlignment="1">
      <alignment/>
    </xf>
    <xf numFmtId="0" fontId="38" fillId="45" borderId="0" xfId="0" applyFont="1" applyFill="1" applyAlignment="1">
      <alignment/>
    </xf>
    <xf numFmtId="0" fontId="0" fillId="45" borderId="0" xfId="0" applyFill="1" applyAlignment="1">
      <alignment/>
    </xf>
    <xf numFmtId="49" fontId="40" fillId="45" borderId="10" xfId="0" applyNumberFormat="1" applyFont="1" applyFill="1" applyBorder="1" applyAlignment="1">
      <alignment horizontal="center" vertical="center" wrapText="1"/>
    </xf>
    <xf numFmtId="0" fontId="41" fillId="45" borderId="0" xfId="0" applyFont="1" applyFill="1" applyAlignment="1">
      <alignment/>
    </xf>
    <xf numFmtId="49" fontId="0" fillId="45" borderId="10" xfId="0" applyNumberFormat="1" applyFont="1" applyFill="1" applyBorder="1" applyAlignment="1">
      <alignment horizontal="left" wrapText="1"/>
    </xf>
    <xf numFmtId="172" fontId="0" fillId="45" borderId="10" xfId="0" applyNumberFormat="1" applyFill="1" applyBorder="1" applyAlignment="1">
      <alignment horizontal="right"/>
    </xf>
    <xf numFmtId="172" fontId="42" fillId="45" borderId="10" xfId="0" applyNumberFormat="1" applyFont="1" applyFill="1" applyBorder="1" applyAlignment="1">
      <alignment horizontal="right"/>
    </xf>
    <xf numFmtId="0" fontId="38" fillId="45" borderId="11" xfId="0" applyFont="1" applyFill="1" applyBorder="1" applyAlignment="1">
      <alignment horizontal="center"/>
    </xf>
    <xf numFmtId="173" fontId="38" fillId="45" borderId="11" xfId="0" applyNumberFormat="1" applyFont="1" applyFill="1" applyBorder="1" applyAlignment="1">
      <alignment horizontal="center"/>
    </xf>
    <xf numFmtId="0" fontId="38" fillId="45" borderId="0" xfId="0" applyFont="1" applyFill="1" applyAlignment="1">
      <alignment horizontal="center"/>
    </xf>
    <xf numFmtId="0" fontId="38" fillId="45" borderId="0" xfId="0" applyFont="1" applyFill="1" applyAlignment="1">
      <alignment/>
    </xf>
    <xf numFmtId="49" fontId="40" fillId="45" borderId="12" xfId="0" applyNumberFormat="1" applyFont="1" applyFill="1" applyBorder="1" applyAlignment="1">
      <alignment horizontal="center" vertical="center" wrapText="1"/>
    </xf>
    <xf numFmtId="49" fontId="0" fillId="45" borderId="12" xfId="0" applyNumberFormat="1" applyFont="1" applyFill="1" applyBorder="1" applyAlignment="1">
      <alignment horizontal="left" wrapText="1"/>
    </xf>
    <xf numFmtId="0" fontId="38" fillId="45" borderId="13" xfId="0" applyFont="1" applyFill="1" applyBorder="1" applyAlignment="1">
      <alignment horizontal="center"/>
    </xf>
    <xf numFmtId="49" fontId="40" fillId="45" borderId="14" xfId="0" applyNumberFormat="1" applyFont="1" applyFill="1" applyBorder="1" applyAlignment="1">
      <alignment horizontal="center" vertical="center" wrapText="1"/>
    </xf>
    <xf numFmtId="49" fontId="40" fillId="45" borderId="15" xfId="0" applyNumberFormat="1" applyFont="1" applyFill="1" applyBorder="1" applyAlignment="1">
      <alignment horizontal="center" vertical="center" wrapText="1"/>
    </xf>
    <xf numFmtId="49" fontId="40" fillId="45" borderId="16" xfId="0" applyNumberFormat="1" applyFont="1" applyFill="1" applyBorder="1" applyAlignment="1">
      <alignment horizontal="center" vertical="center" wrapText="1"/>
    </xf>
    <xf numFmtId="172" fontId="0" fillId="45" borderId="17" xfId="0" applyNumberFormat="1" applyFill="1" applyBorder="1" applyAlignment="1">
      <alignment horizontal="right"/>
    </xf>
    <xf numFmtId="172" fontId="42" fillId="45" borderId="18" xfId="0" applyNumberFormat="1" applyFont="1" applyFill="1" applyBorder="1" applyAlignment="1">
      <alignment horizontal="right"/>
    </xf>
    <xf numFmtId="173" fontId="38" fillId="45" borderId="19" xfId="0" applyNumberFormat="1" applyFont="1" applyFill="1" applyBorder="1" applyAlignment="1">
      <alignment horizontal="center"/>
    </xf>
    <xf numFmtId="173" fontId="38" fillId="45" borderId="20" xfId="0" applyNumberFormat="1" applyFont="1" applyFill="1" applyBorder="1" applyAlignment="1">
      <alignment horizontal="center"/>
    </xf>
    <xf numFmtId="173" fontId="38" fillId="45" borderId="21" xfId="0" applyNumberFormat="1" applyFont="1" applyFill="1" applyBorder="1" applyAlignment="1">
      <alignment horizontal="center"/>
    </xf>
    <xf numFmtId="49" fontId="43" fillId="45" borderId="15" xfId="0" applyNumberFormat="1" applyFont="1" applyFill="1" applyBorder="1" applyAlignment="1">
      <alignment horizontal="center" vertical="center" wrapText="1"/>
    </xf>
    <xf numFmtId="4" fontId="0" fillId="45" borderId="18" xfId="0" applyNumberFormat="1" applyFill="1" applyBorder="1" applyAlignment="1">
      <alignment horizontal="right"/>
    </xf>
    <xf numFmtId="49" fontId="40" fillId="46" borderId="22" xfId="0" applyNumberFormat="1" applyFont="1" applyFill="1" applyBorder="1" applyAlignment="1">
      <alignment horizontal="center" vertical="center" wrapText="1"/>
    </xf>
    <xf numFmtId="173" fontId="38" fillId="46" borderId="23" xfId="0" applyNumberFormat="1" applyFont="1" applyFill="1" applyBorder="1" applyAlignment="1">
      <alignment horizontal="center"/>
    </xf>
    <xf numFmtId="172" fontId="44" fillId="46" borderId="22" xfId="0" applyNumberFormat="1" applyFont="1" applyFill="1" applyBorder="1" applyAlignment="1">
      <alignment horizontal="right"/>
    </xf>
    <xf numFmtId="49" fontId="40" fillId="45" borderId="24" xfId="0" applyNumberFormat="1" applyFont="1" applyFill="1" applyBorder="1" applyAlignment="1">
      <alignment horizontal="center" vertical="center" wrapText="1"/>
    </xf>
    <xf numFmtId="172" fontId="42" fillId="45" borderId="24" xfId="0" applyNumberFormat="1" applyFont="1" applyFill="1" applyBorder="1" applyAlignment="1">
      <alignment horizontal="right"/>
    </xf>
    <xf numFmtId="173" fontId="38" fillId="45" borderId="25" xfId="0" applyNumberFormat="1" applyFont="1" applyFill="1" applyBorder="1" applyAlignment="1">
      <alignment horizontal="center"/>
    </xf>
    <xf numFmtId="0" fontId="45" fillId="45" borderId="0" xfId="0" applyFont="1" applyFill="1" applyAlignment="1">
      <alignment/>
    </xf>
    <xf numFmtId="3" fontId="38" fillId="45" borderId="10" xfId="0" applyNumberFormat="1" applyFont="1" applyFill="1" applyBorder="1" applyAlignment="1">
      <alignment horizontal="center"/>
    </xf>
    <xf numFmtId="172" fontId="42" fillId="45" borderId="10" xfId="0" applyNumberFormat="1" applyFont="1" applyFill="1" applyBorder="1" applyAlignment="1">
      <alignment horizontal="right"/>
    </xf>
    <xf numFmtId="49" fontId="40" fillId="45" borderId="15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/>
    </xf>
    <xf numFmtId="49" fontId="40" fillId="45" borderId="26" xfId="0" applyNumberFormat="1" applyFont="1" applyFill="1" applyBorder="1" applyAlignment="1">
      <alignment horizontal="center" vertical="center" wrapText="1"/>
    </xf>
    <xf numFmtId="172" fontId="0" fillId="45" borderId="22" xfId="0" applyNumberFormat="1" applyFill="1" applyBorder="1" applyAlignment="1">
      <alignment horizontal="right"/>
    </xf>
    <xf numFmtId="173" fontId="38" fillId="45" borderId="27" xfId="0" applyNumberFormat="1" applyFont="1" applyFill="1" applyBorder="1" applyAlignment="1">
      <alignment horizontal="center"/>
    </xf>
    <xf numFmtId="49" fontId="40" fillId="45" borderId="11" xfId="0" applyNumberFormat="1" applyFont="1" applyFill="1" applyBorder="1" applyAlignment="1">
      <alignment horizontal="center" vertical="center" wrapText="1"/>
    </xf>
    <xf numFmtId="3" fontId="44" fillId="45" borderId="11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righ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O10" sqref="AO10"/>
    </sheetView>
  </sheetViews>
  <sheetFormatPr defaultColWidth="9.140625" defaultRowHeight="15"/>
  <cols>
    <col min="1" max="1" width="8.7109375" style="4" customWidth="1"/>
    <col min="2" max="2" width="28.28125" style="4" customWidth="1"/>
    <col min="3" max="3" width="12.140625" style="4" customWidth="1"/>
    <col min="4" max="4" width="12.57421875" style="4" customWidth="1"/>
    <col min="5" max="5" width="12.00390625" style="4" customWidth="1"/>
    <col min="6" max="6" width="11.57421875" style="4" customWidth="1"/>
    <col min="7" max="7" width="12.140625" style="4" customWidth="1"/>
    <col min="8" max="8" width="12.421875" style="4" customWidth="1"/>
    <col min="9" max="9" width="12.28125" style="4" customWidth="1"/>
    <col min="10" max="10" width="12.8515625" style="4" customWidth="1"/>
    <col min="11" max="11" width="15.8515625" style="4" customWidth="1"/>
    <col min="12" max="12" width="12.28125" style="4" customWidth="1"/>
    <col min="13" max="13" width="13.57421875" style="4" customWidth="1"/>
    <col min="14" max="14" width="13.7109375" style="4" customWidth="1"/>
    <col min="15" max="15" width="11.140625" style="4" customWidth="1"/>
    <col min="16" max="16" width="11.8515625" style="4" customWidth="1"/>
    <col min="17" max="17" width="13.00390625" style="4" customWidth="1"/>
    <col min="18" max="18" width="15.8515625" style="4" customWidth="1"/>
    <col min="19" max="19" width="12.00390625" style="4" customWidth="1"/>
    <col min="20" max="20" width="11.8515625" style="4" customWidth="1"/>
    <col min="21" max="24" width="15.8515625" style="4" customWidth="1"/>
    <col min="25" max="25" width="12.28125" style="4" customWidth="1"/>
    <col min="26" max="26" width="11.7109375" style="4" customWidth="1"/>
    <col min="27" max="28" width="15.8515625" style="4" customWidth="1"/>
    <col min="29" max="29" width="13.421875" style="4" customWidth="1"/>
    <col min="30" max="30" width="12.28125" style="4" customWidth="1"/>
    <col min="31" max="31" width="11.140625" style="4" customWidth="1"/>
    <col min="32" max="34" width="15.8515625" style="4" customWidth="1"/>
    <col min="35" max="36" width="12.7109375" style="4" customWidth="1"/>
    <col min="37" max="39" width="13.28125" style="4" customWidth="1"/>
    <col min="40" max="40" width="12.00390625" style="13" customWidth="1"/>
    <col min="41" max="41" width="9.28125" style="13" customWidth="1"/>
    <col min="42" max="16384" width="9.140625" style="4" customWidth="1"/>
  </cols>
  <sheetData>
    <row r="1" spans="1:42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2"/>
    </row>
    <row r="2" spans="1:42" ht="19.5" thickBot="1">
      <c r="A2" s="1"/>
      <c r="B2" s="33" t="s">
        <v>58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  <c r="AO2" s="3"/>
      <c r="AP2" s="2"/>
    </row>
    <row r="3" spans="1:41" s="6" customFormat="1" ht="96" customHeight="1">
      <c r="A3" s="5" t="s">
        <v>1</v>
      </c>
      <c r="B3" s="14" t="s">
        <v>2</v>
      </c>
      <c r="C3" s="17" t="s">
        <v>19</v>
      </c>
      <c r="D3" s="18" t="s">
        <v>20</v>
      </c>
      <c r="E3" s="18" t="s">
        <v>21</v>
      </c>
      <c r="F3" s="18" t="s">
        <v>22</v>
      </c>
      <c r="G3" s="18" t="s">
        <v>23</v>
      </c>
      <c r="H3" s="18" t="s">
        <v>24</v>
      </c>
      <c r="I3" s="19" t="s">
        <v>25</v>
      </c>
      <c r="J3" s="18" t="s">
        <v>26</v>
      </c>
      <c r="K3" s="18" t="s">
        <v>27</v>
      </c>
      <c r="L3" s="18" t="s">
        <v>28</v>
      </c>
      <c r="M3" s="18" t="s">
        <v>29</v>
      </c>
      <c r="N3" s="18" t="s">
        <v>30</v>
      </c>
      <c r="O3" s="18" t="s">
        <v>31</v>
      </c>
      <c r="P3" s="19" t="s">
        <v>32</v>
      </c>
      <c r="Q3" s="18" t="s">
        <v>33</v>
      </c>
      <c r="R3" s="18" t="s">
        <v>34</v>
      </c>
      <c r="S3" s="18" t="s">
        <v>35</v>
      </c>
      <c r="T3" s="19" t="s">
        <v>36</v>
      </c>
      <c r="U3" s="17" t="s">
        <v>37</v>
      </c>
      <c r="V3" s="18" t="s">
        <v>38</v>
      </c>
      <c r="W3" s="36" t="s">
        <v>39</v>
      </c>
      <c r="X3" s="18" t="s">
        <v>40</v>
      </c>
      <c r="Y3" s="18" t="s">
        <v>41</v>
      </c>
      <c r="Z3" s="19" t="s">
        <v>42</v>
      </c>
      <c r="AA3" s="17" t="s">
        <v>43</v>
      </c>
      <c r="AB3" s="25" t="s">
        <v>44</v>
      </c>
      <c r="AC3" s="18" t="s">
        <v>45</v>
      </c>
      <c r="AD3" s="18" t="s">
        <v>46</v>
      </c>
      <c r="AE3" s="19" t="s">
        <v>47</v>
      </c>
      <c r="AF3" s="18" t="s">
        <v>48</v>
      </c>
      <c r="AG3" s="18" t="s">
        <v>49</v>
      </c>
      <c r="AH3" s="19" t="s">
        <v>50</v>
      </c>
      <c r="AI3" s="30" t="s">
        <v>51</v>
      </c>
      <c r="AJ3" s="41" t="s">
        <v>52</v>
      </c>
      <c r="AK3" s="38" t="s">
        <v>53</v>
      </c>
      <c r="AL3" s="17" t="s">
        <v>54</v>
      </c>
      <c r="AM3" s="17" t="s">
        <v>55</v>
      </c>
      <c r="AN3" s="27" t="s">
        <v>56</v>
      </c>
      <c r="AO3" s="5" t="s">
        <v>57</v>
      </c>
    </row>
    <row r="4" spans="1:41" ht="15">
      <c r="A4" s="7" t="s">
        <v>11</v>
      </c>
      <c r="B4" s="15" t="s">
        <v>4</v>
      </c>
      <c r="C4" s="20">
        <v>1</v>
      </c>
      <c r="D4" s="8">
        <v>0.6758</v>
      </c>
      <c r="E4" s="8">
        <v>0.8295</v>
      </c>
      <c r="F4" s="8">
        <v>0.6565</v>
      </c>
      <c r="G4" s="43">
        <v>1</v>
      </c>
      <c r="H4" s="9">
        <f>C4+D4+E4+F4+G4</f>
        <v>4.1617999999999995</v>
      </c>
      <c r="I4" s="21">
        <f>H4*2</f>
        <v>8.323599999999999</v>
      </c>
      <c r="J4" s="8">
        <v>0</v>
      </c>
      <c r="K4" s="8">
        <v>0.9637</v>
      </c>
      <c r="L4" s="8">
        <v>0.0802</v>
      </c>
      <c r="M4" s="8">
        <v>1</v>
      </c>
      <c r="N4" s="43">
        <v>0.4</v>
      </c>
      <c r="O4" s="9">
        <f>J4+K4+L4+M4+N4</f>
        <v>2.4438999999999997</v>
      </c>
      <c r="P4" s="21">
        <f>O4*2</f>
        <v>4.8877999999999995</v>
      </c>
      <c r="Q4" s="43">
        <v>2</v>
      </c>
      <c r="R4" s="43">
        <v>1.5</v>
      </c>
      <c r="S4" s="9">
        <f>Q4+R4</f>
        <v>3.5</v>
      </c>
      <c r="T4" s="21">
        <f>S4*1.5</f>
        <v>5.25</v>
      </c>
      <c r="U4" s="20">
        <v>0</v>
      </c>
      <c r="V4" s="8">
        <v>0.5</v>
      </c>
      <c r="W4" s="8">
        <v>0</v>
      </c>
      <c r="X4" s="8">
        <v>0</v>
      </c>
      <c r="Y4" s="9">
        <f>U4+V4+W4+X4</f>
        <v>0.5</v>
      </c>
      <c r="Z4" s="21">
        <f>Y4*2.5</f>
        <v>1.25</v>
      </c>
      <c r="AA4" s="20">
        <v>0</v>
      </c>
      <c r="AB4" s="8">
        <v>0</v>
      </c>
      <c r="AC4" s="8">
        <v>1</v>
      </c>
      <c r="AD4" s="9">
        <f>AA4+AB4+AC4</f>
        <v>1</v>
      </c>
      <c r="AE4" s="21">
        <f>AD4*1</f>
        <v>1</v>
      </c>
      <c r="AF4" s="43">
        <v>1</v>
      </c>
      <c r="AG4" s="8">
        <v>1</v>
      </c>
      <c r="AH4" s="26">
        <v>0</v>
      </c>
      <c r="AI4" s="31">
        <f>I4+P4+T4+Z4+AE4</f>
        <v>20.711399999999998</v>
      </c>
      <c r="AJ4" s="42">
        <v>3</v>
      </c>
      <c r="AK4" s="39">
        <v>0</v>
      </c>
      <c r="AL4" s="20">
        <v>0</v>
      </c>
      <c r="AM4" s="20">
        <v>0.05</v>
      </c>
      <c r="AN4" s="29">
        <v>19.6714</v>
      </c>
      <c r="AO4" s="34">
        <v>2</v>
      </c>
    </row>
    <row r="5" spans="1:41" ht="15">
      <c r="A5" s="7" t="s">
        <v>12</v>
      </c>
      <c r="B5" s="15" t="s">
        <v>3</v>
      </c>
      <c r="C5" s="20">
        <v>1</v>
      </c>
      <c r="D5" s="8">
        <v>0.1621</v>
      </c>
      <c r="E5" s="8">
        <v>0.6293</v>
      </c>
      <c r="F5" s="8">
        <v>0.7903</v>
      </c>
      <c r="G5" s="43">
        <v>1</v>
      </c>
      <c r="H5" s="9">
        <f aca="true" t="shared" si="0" ref="H5:H11">C5+D5+E5+F5+G5</f>
        <v>3.5816999999999997</v>
      </c>
      <c r="I5" s="21">
        <f aca="true" t="shared" si="1" ref="I5:I11">H5*2</f>
        <v>7.163399999999999</v>
      </c>
      <c r="J5" s="8">
        <v>0</v>
      </c>
      <c r="K5" s="8">
        <v>0.2876</v>
      </c>
      <c r="L5" s="8">
        <v>1</v>
      </c>
      <c r="M5" s="8">
        <v>0</v>
      </c>
      <c r="N5" s="43">
        <v>0.4</v>
      </c>
      <c r="O5" s="9">
        <f aca="true" t="shared" si="2" ref="O5:O11">J5+K5+L5+M5+N5</f>
        <v>1.6876000000000002</v>
      </c>
      <c r="P5" s="21">
        <f aca="true" t="shared" si="3" ref="P5:P11">O5*2</f>
        <v>3.3752000000000004</v>
      </c>
      <c r="Q5" s="43">
        <v>2</v>
      </c>
      <c r="R5" s="43">
        <v>1.5</v>
      </c>
      <c r="S5" s="9">
        <f aca="true" t="shared" si="4" ref="S5:S11">Q5+R5</f>
        <v>3.5</v>
      </c>
      <c r="T5" s="21">
        <f aca="true" t="shared" si="5" ref="T5:T11">S5*1.5</f>
        <v>5.25</v>
      </c>
      <c r="U5" s="20">
        <v>0</v>
      </c>
      <c r="V5" s="8">
        <v>1</v>
      </c>
      <c r="W5" s="8">
        <v>0</v>
      </c>
      <c r="X5" s="8">
        <v>2</v>
      </c>
      <c r="Y5" s="35">
        <f aca="true" t="shared" si="6" ref="Y5:Y11">U5+V5+W5+X5</f>
        <v>3</v>
      </c>
      <c r="Z5" s="21">
        <f aca="true" t="shared" si="7" ref="Z5:Z11">Y5*2.5</f>
        <v>7.5</v>
      </c>
      <c r="AA5" s="20">
        <v>0</v>
      </c>
      <c r="AB5" s="8">
        <v>0</v>
      </c>
      <c r="AC5" s="8">
        <v>1</v>
      </c>
      <c r="AD5" s="35">
        <f aca="true" t="shared" si="8" ref="AD5:AD11">AA5+AB5+AC5</f>
        <v>1</v>
      </c>
      <c r="AE5" s="21">
        <f aca="true" t="shared" si="9" ref="AE5:AE11">AD5*1</f>
        <v>1</v>
      </c>
      <c r="AF5" s="43">
        <v>1</v>
      </c>
      <c r="AG5" s="8">
        <v>0</v>
      </c>
      <c r="AH5" s="26">
        <v>0</v>
      </c>
      <c r="AI5" s="31">
        <f aca="true" t="shared" si="10" ref="AI5:AI11">I5+P5+T5+Z5+AE5</f>
        <v>24.2886</v>
      </c>
      <c r="AJ5" s="42">
        <v>2</v>
      </c>
      <c r="AK5" s="39">
        <v>0</v>
      </c>
      <c r="AL5" s="20">
        <v>0.05</v>
      </c>
      <c r="AM5" s="20">
        <v>0.05</v>
      </c>
      <c r="AN5" s="29">
        <v>21.8586</v>
      </c>
      <c r="AO5" s="34">
        <v>2</v>
      </c>
    </row>
    <row r="6" spans="1:41" ht="15">
      <c r="A6" s="7" t="s">
        <v>13</v>
      </c>
      <c r="B6" s="15" t="s">
        <v>5</v>
      </c>
      <c r="C6" s="20">
        <v>1</v>
      </c>
      <c r="D6" s="8">
        <v>1</v>
      </c>
      <c r="E6" s="8">
        <v>0.9262</v>
      </c>
      <c r="F6" s="8">
        <v>0.9403</v>
      </c>
      <c r="G6" s="43">
        <v>1</v>
      </c>
      <c r="H6" s="9">
        <f t="shared" si="0"/>
        <v>4.8665</v>
      </c>
      <c r="I6" s="21">
        <f t="shared" si="1"/>
        <v>9.733</v>
      </c>
      <c r="J6" s="8">
        <v>0</v>
      </c>
      <c r="K6" s="8">
        <v>0.0032</v>
      </c>
      <c r="L6" s="8">
        <v>0.0899</v>
      </c>
      <c r="M6" s="8">
        <v>0</v>
      </c>
      <c r="N6" s="43">
        <v>0.4</v>
      </c>
      <c r="O6" s="9">
        <f t="shared" si="2"/>
        <v>0.4931</v>
      </c>
      <c r="P6" s="21">
        <f t="shared" si="3"/>
        <v>0.9862</v>
      </c>
      <c r="Q6" s="43">
        <v>2</v>
      </c>
      <c r="R6" s="43">
        <v>1.5</v>
      </c>
      <c r="S6" s="9">
        <f t="shared" si="4"/>
        <v>3.5</v>
      </c>
      <c r="T6" s="21">
        <f t="shared" si="5"/>
        <v>5.25</v>
      </c>
      <c r="U6" s="20">
        <v>0.5</v>
      </c>
      <c r="V6" s="8">
        <v>0</v>
      </c>
      <c r="W6" s="8">
        <v>1</v>
      </c>
      <c r="X6" s="8">
        <v>2</v>
      </c>
      <c r="Y6" s="35">
        <f t="shared" si="6"/>
        <v>3.5</v>
      </c>
      <c r="Z6" s="21">
        <f t="shared" si="7"/>
        <v>8.75</v>
      </c>
      <c r="AA6" s="20">
        <v>0</v>
      </c>
      <c r="AB6" s="8">
        <v>0.5</v>
      </c>
      <c r="AC6" s="8">
        <v>1</v>
      </c>
      <c r="AD6" s="35">
        <f t="shared" si="8"/>
        <v>1.5</v>
      </c>
      <c r="AE6" s="21">
        <f t="shared" si="9"/>
        <v>1.5</v>
      </c>
      <c r="AF6" s="43">
        <v>1</v>
      </c>
      <c r="AG6" s="8">
        <v>0</v>
      </c>
      <c r="AH6" s="26">
        <v>0</v>
      </c>
      <c r="AI6" s="31">
        <f t="shared" si="10"/>
        <v>26.2192</v>
      </c>
      <c r="AJ6" s="42">
        <v>2</v>
      </c>
      <c r="AK6" s="39">
        <v>0</v>
      </c>
      <c r="AL6" s="20">
        <v>0.05</v>
      </c>
      <c r="AM6" s="20">
        <v>0.05</v>
      </c>
      <c r="AN6" s="29">
        <v>23.5892</v>
      </c>
      <c r="AO6" s="34">
        <v>2</v>
      </c>
    </row>
    <row r="7" spans="1:41" ht="15">
      <c r="A7" s="7" t="s">
        <v>14</v>
      </c>
      <c r="B7" s="15" t="s">
        <v>6</v>
      </c>
      <c r="C7" s="20">
        <v>1</v>
      </c>
      <c r="D7" s="8">
        <v>0.9783</v>
      </c>
      <c r="E7" s="8">
        <v>0.7063</v>
      </c>
      <c r="F7" s="8">
        <v>0</v>
      </c>
      <c r="G7" s="43">
        <v>0</v>
      </c>
      <c r="H7" s="9">
        <f t="shared" si="0"/>
        <v>2.6846</v>
      </c>
      <c r="I7" s="21">
        <f t="shared" si="1"/>
        <v>5.3692</v>
      </c>
      <c r="J7" s="8">
        <v>1.4</v>
      </c>
      <c r="K7" s="8">
        <v>1</v>
      </c>
      <c r="L7" s="8">
        <v>0.1143</v>
      </c>
      <c r="M7" s="8">
        <v>0</v>
      </c>
      <c r="N7" s="43">
        <v>0.4</v>
      </c>
      <c r="O7" s="9">
        <f t="shared" si="2"/>
        <v>2.9143</v>
      </c>
      <c r="P7" s="21">
        <f t="shared" si="3"/>
        <v>5.8286</v>
      </c>
      <c r="Q7" s="43">
        <v>2</v>
      </c>
      <c r="R7" s="43">
        <v>1.5</v>
      </c>
      <c r="S7" s="9">
        <f t="shared" si="4"/>
        <v>3.5</v>
      </c>
      <c r="T7" s="21">
        <f t="shared" si="5"/>
        <v>5.25</v>
      </c>
      <c r="U7" s="20">
        <v>0</v>
      </c>
      <c r="V7" s="8">
        <v>1</v>
      </c>
      <c r="W7" s="8">
        <v>0</v>
      </c>
      <c r="X7" s="8">
        <v>2</v>
      </c>
      <c r="Y7" s="35">
        <f t="shared" si="6"/>
        <v>3</v>
      </c>
      <c r="Z7" s="21">
        <f t="shared" si="7"/>
        <v>7.5</v>
      </c>
      <c r="AA7" s="20">
        <v>0</v>
      </c>
      <c r="AB7" s="8">
        <v>0.5</v>
      </c>
      <c r="AC7" s="8">
        <v>1</v>
      </c>
      <c r="AD7" s="35">
        <f t="shared" si="8"/>
        <v>1.5</v>
      </c>
      <c r="AE7" s="21">
        <f t="shared" si="9"/>
        <v>1.5</v>
      </c>
      <c r="AF7" s="43">
        <v>0</v>
      </c>
      <c r="AG7" s="8">
        <v>1</v>
      </c>
      <c r="AH7" s="26">
        <v>0</v>
      </c>
      <c r="AI7" s="31">
        <f t="shared" si="10"/>
        <v>25.4478</v>
      </c>
      <c r="AJ7" s="42">
        <v>2</v>
      </c>
      <c r="AK7" s="39">
        <v>0.05</v>
      </c>
      <c r="AL7" s="20">
        <v>0</v>
      </c>
      <c r="AM7" s="20">
        <v>0.05</v>
      </c>
      <c r="AN7" s="29">
        <v>22.8978</v>
      </c>
      <c r="AO7" s="37">
        <v>2</v>
      </c>
    </row>
    <row r="8" spans="1:41" ht="15">
      <c r="A8" s="7" t="s">
        <v>15</v>
      </c>
      <c r="B8" s="15" t="s">
        <v>7</v>
      </c>
      <c r="C8" s="20">
        <v>1</v>
      </c>
      <c r="D8" s="8">
        <v>0.7756</v>
      </c>
      <c r="E8" s="8">
        <v>0.9567</v>
      </c>
      <c r="F8" s="8">
        <v>0.7922</v>
      </c>
      <c r="G8" s="43">
        <v>1</v>
      </c>
      <c r="H8" s="9">
        <f t="shared" si="0"/>
        <v>4.5245</v>
      </c>
      <c r="I8" s="21">
        <f t="shared" si="1"/>
        <v>9.049</v>
      </c>
      <c r="J8" s="8">
        <v>0</v>
      </c>
      <c r="K8" s="8">
        <v>0.0012</v>
      </c>
      <c r="L8" s="8">
        <v>0.3786</v>
      </c>
      <c r="M8" s="8">
        <v>0</v>
      </c>
      <c r="N8" s="43">
        <v>0.4</v>
      </c>
      <c r="O8" s="9">
        <f t="shared" si="2"/>
        <v>0.7798</v>
      </c>
      <c r="P8" s="21">
        <f t="shared" si="3"/>
        <v>1.5596</v>
      </c>
      <c r="Q8" s="43">
        <v>2</v>
      </c>
      <c r="R8" s="43">
        <v>1.5</v>
      </c>
      <c r="S8" s="9">
        <f t="shared" si="4"/>
        <v>3.5</v>
      </c>
      <c r="T8" s="21">
        <f t="shared" si="5"/>
        <v>5.25</v>
      </c>
      <c r="U8" s="20">
        <v>1</v>
      </c>
      <c r="V8" s="8">
        <v>1</v>
      </c>
      <c r="W8" s="8">
        <v>1</v>
      </c>
      <c r="X8" s="8">
        <v>0</v>
      </c>
      <c r="Y8" s="35">
        <f t="shared" si="6"/>
        <v>3</v>
      </c>
      <c r="Z8" s="21">
        <f t="shared" si="7"/>
        <v>7.5</v>
      </c>
      <c r="AA8" s="20">
        <v>0.5</v>
      </c>
      <c r="AB8" s="8">
        <v>0.5</v>
      </c>
      <c r="AC8" s="8">
        <v>1</v>
      </c>
      <c r="AD8" s="35">
        <f t="shared" si="8"/>
        <v>2</v>
      </c>
      <c r="AE8" s="21">
        <f t="shared" si="9"/>
        <v>2</v>
      </c>
      <c r="AF8" s="43">
        <v>1</v>
      </c>
      <c r="AG8" s="8">
        <v>0</v>
      </c>
      <c r="AH8" s="26">
        <v>0</v>
      </c>
      <c r="AI8" s="31">
        <f t="shared" si="10"/>
        <v>25.3586</v>
      </c>
      <c r="AJ8" s="42">
        <v>2</v>
      </c>
      <c r="AK8" s="39">
        <v>0</v>
      </c>
      <c r="AL8" s="20">
        <v>0.05</v>
      </c>
      <c r="AM8" s="20">
        <v>0.05</v>
      </c>
      <c r="AN8" s="29">
        <v>22.8186</v>
      </c>
      <c r="AO8" s="34">
        <v>2</v>
      </c>
    </row>
    <row r="9" spans="1:41" ht="15">
      <c r="A9" s="7" t="s">
        <v>16</v>
      </c>
      <c r="B9" s="15" t="s">
        <v>8</v>
      </c>
      <c r="C9" s="20">
        <v>1</v>
      </c>
      <c r="D9" s="8">
        <v>1</v>
      </c>
      <c r="E9" s="8">
        <v>1</v>
      </c>
      <c r="F9" s="8">
        <v>1</v>
      </c>
      <c r="G9" s="43">
        <v>1</v>
      </c>
      <c r="H9" s="9">
        <f t="shared" si="0"/>
        <v>5</v>
      </c>
      <c r="I9" s="21">
        <f t="shared" si="1"/>
        <v>10</v>
      </c>
      <c r="J9" s="8">
        <v>0</v>
      </c>
      <c r="K9" s="8">
        <v>0.4133</v>
      </c>
      <c r="L9" s="8">
        <v>0.6181</v>
      </c>
      <c r="M9" s="8">
        <v>0</v>
      </c>
      <c r="N9" s="43">
        <v>0.4</v>
      </c>
      <c r="O9" s="9">
        <f t="shared" si="2"/>
        <v>1.4314</v>
      </c>
      <c r="P9" s="21">
        <f t="shared" si="3"/>
        <v>2.8628</v>
      </c>
      <c r="Q9" s="43">
        <v>2</v>
      </c>
      <c r="R9" s="43">
        <v>1.5</v>
      </c>
      <c r="S9" s="9">
        <f t="shared" si="4"/>
        <v>3.5</v>
      </c>
      <c r="T9" s="21">
        <f t="shared" si="5"/>
        <v>5.25</v>
      </c>
      <c r="U9" s="20">
        <v>0</v>
      </c>
      <c r="V9" s="8">
        <v>0</v>
      </c>
      <c r="W9" s="8">
        <v>0</v>
      </c>
      <c r="X9" s="8">
        <v>0</v>
      </c>
      <c r="Y9" s="35">
        <f t="shared" si="6"/>
        <v>0</v>
      </c>
      <c r="Z9" s="21">
        <f t="shared" si="7"/>
        <v>0</v>
      </c>
      <c r="AA9" s="20">
        <v>0</v>
      </c>
      <c r="AB9" s="8">
        <v>0</v>
      </c>
      <c r="AC9" s="8">
        <v>1</v>
      </c>
      <c r="AD9" s="35">
        <f t="shared" si="8"/>
        <v>1</v>
      </c>
      <c r="AE9" s="21">
        <f t="shared" si="9"/>
        <v>1</v>
      </c>
      <c r="AF9" s="43">
        <v>1</v>
      </c>
      <c r="AG9" s="8">
        <v>0</v>
      </c>
      <c r="AH9" s="26">
        <v>0</v>
      </c>
      <c r="AI9" s="31">
        <f t="shared" si="10"/>
        <v>19.1128</v>
      </c>
      <c r="AJ9" s="42">
        <v>3</v>
      </c>
      <c r="AK9" s="39">
        <v>0</v>
      </c>
      <c r="AL9" s="20">
        <v>0.05</v>
      </c>
      <c r="AM9" s="20">
        <v>0.05</v>
      </c>
      <c r="AN9" s="29">
        <v>17.1928</v>
      </c>
      <c r="AO9" s="34">
        <v>3</v>
      </c>
    </row>
    <row r="10" spans="1:41" ht="15">
      <c r="A10" s="7" t="s">
        <v>17</v>
      </c>
      <c r="B10" s="15" t="s">
        <v>9</v>
      </c>
      <c r="C10" s="20">
        <v>1</v>
      </c>
      <c r="D10" s="8">
        <v>0.4322</v>
      </c>
      <c r="E10" s="8">
        <v>0.9675</v>
      </c>
      <c r="F10" s="8">
        <v>0.88</v>
      </c>
      <c r="G10" s="43">
        <v>1</v>
      </c>
      <c r="H10" s="9">
        <f t="shared" si="0"/>
        <v>4.2797</v>
      </c>
      <c r="I10" s="21">
        <f t="shared" si="1"/>
        <v>8.5594</v>
      </c>
      <c r="J10" s="8">
        <v>1.4</v>
      </c>
      <c r="K10" s="8">
        <v>0</v>
      </c>
      <c r="L10" s="8">
        <v>0</v>
      </c>
      <c r="M10" s="8">
        <v>0</v>
      </c>
      <c r="N10" s="43">
        <v>0.4</v>
      </c>
      <c r="O10" s="9">
        <f t="shared" si="2"/>
        <v>1.7999999999999998</v>
      </c>
      <c r="P10" s="21">
        <f t="shared" si="3"/>
        <v>3.5999999999999996</v>
      </c>
      <c r="Q10" s="43">
        <v>2</v>
      </c>
      <c r="R10" s="43">
        <v>1.5</v>
      </c>
      <c r="S10" s="9">
        <f t="shared" si="4"/>
        <v>3.5</v>
      </c>
      <c r="T10" s="21">
        <f t="shared" si="5"/>
        <v>5.25</v>
      </c>
      <c r="U10" s="20">
        <v>1</v>
      </c>
      <c r="V10" s="8">
        <v>1</v>
      </c>
      <c r="W10" s="8">
        <v>1</v>
      </c>
      <c r="X10" s="8">
        <v>0</v>
      </c>
      <c r="Y10" s="35">
        <f t="shared" si="6"/>
        <v>3</v>
      </c>
      <c r="Z10" s="21">
        <f t="shared" si="7"/>
        <v>7.5</v>
      </c>
      <c r="AA10" s="20">
        <v>0</v>
      </c>
      <c r="AB10" s="8">
        <v>0</v>
      </c>
      <c r="AC10" s="8">
        <v>1</v>
      </c>
      <c r="AD10" s="35">
        <f t="shared" si="8"/>
        <v>1</v>
      </c>
      <c r="AE10" s="21">
        <f t="shared" si="9"/>
        <v>1</v>
      </c>
      <c r="AF10" s="43">
        <v>1</v>
      </c>
      <c r="AG10" s="8">
        <v>0</v>
      </c>
      <c r="AH10" s="26">
        <v>0</v>
      </c>
      <c r="AI10" s="31">
        <f t="shared" si="10"/>
        <v>25.909399999999998</v>
      </c>
      <c r="AJ10" s="42">
        <v>2</v>
      </c>
      <c r="AK10" s="39">
        <v>0</v>
      </c>
      <c r="AL10" s="20">
        <v>0.05</v>
      </c>
      <c r="AM10" s="20">
        <v>0.05</v>
      </c>
      <c r="AN10" s="29">
        <v>23.3194</v>
      </c>
      <c r="AO10" s="34">
        <v>2</v>
      </c>
    </row>
    <row r="11" spans="1:41" ht="15">
      <c r="A11" s="7" t="s">
        <v>18</v>
      </c>
      <c r="B11" s="15" t="s">
        <v>10</v>
      </c>
      <c r="C11" s="20">
        <v>1</v>
      </c>
      <c r="D11" s="8">
        <v>0</v>
      </c>
      <c r="E11" s="8">
        <v>0</v>
      </c>
      <c r="F11" s="8">
        <v>0.4796</v>
      </c>
      <c r="G11" s="43">
        <v>1</v>
      </c>
      <c r="H11" s="9">
        <f t="shared" si="0"/>
        <v>2.4796</v>
      </c>
      <c r="I11" s="21">
        <f t="shared" si="1"/>
        <v>4.9592</v>
      </c>
      <c r="J11" s="8">
        <v>0</v>
      </c>
      <c r="K11" s="8">
        <v>0.4367</v>
      </c>
      <c r="L11" s="8">
        <v>0.5355</v>
      </c>
      <c r="M11" s="8">
        <v>0</v>
      </c>
      <c r="N11" s="43">
        <v>0.4</v>
      </c>
      <c r="O11" s="9">
        <f t="shared" si="2"/>
        <v>1.3721999999999999</v>
      </c>
      <c r="P11" s="21">
        <f t="shared" si="3"/>
        <v>2.7443999999999997</v>
      </c>
      <c r="Q11" s="43">
        <v>2</v>
      </c>
      <c r="R11" s="43">
        <v>1.5</v>
      </c>
      <c r="S11" s="9">
        <f t="shared" si="4"/>
        <v>3.5</v>
      </c>
      <c r="T11" s="21">
        <f t="shared" si="5"/>
        <v>5.25</v>
      </c>
      <c r="U11" s="20">
        <v>0.5</v>
      </c>
      <c r="V11" s="8">
        <v>1</v>
      </c>
      <c r="W11" s="8">
        <v>1</v>
      </c>
      <c r="X11" s="8">
        <v>2</v>
      </c>
      <c r="Y11" s="35">
        <f t="shared" si="6"/>
        <v>4.5</v>
      </c>
      <c r="Z11" s="21">
        <f t="shared" si="7"/>
        <v>11.25</v>
      </c>
      <c r="AA11" s="20">
        <v>0</v>
      </c>
      <c r="AB11" s="8">
        <v>0.5</v>
      </c>
      <c r="AC11" s="8">
        <v>1</v>
      </c>
      <c r="AD11" s="35">
        <f t="shared" si="8"/>
        <v>1.5</v>
      </c>
      <c r="AE11" s="21">
        <f t="shared" si="9"/>
        <v>1.5</v>
      </c>
      <c r="AF11" s="43">
        <v>1</v>
      </c>
      <c r="AG11" s="8">
        <v>1</v>
      </c>
      <c r="AH11" s="26">
        <v>0</v>
      </c>
      <c r="AI11" s="31">
        <f t="shared" si="10"/>
        <v>25.7036</v>
      </c>
      <c r="AJ11" s="42">
        <v>2</v>
      </c>
      <c r="AK11" s="39">
        <v>0</v>
      </c>
      <c r="AL11" s="20">
        <v>0</v>
      </c>
      <c r="AM11" s="20">
        <v>0.05</v>
      </c>
      <c r="AN11" s="29">
        <v>24.4136</v>
      </c>
      <c r="AO11" s="34">
        <v>2</v>
      </c>
    </row>
    <row r="12" spans="1:41" s="12" customFormat="1" ht="15.75" thickBot="1">
      <c r="A12" s="10"/>
      <c r="B12" s="16" t="s">
        <v>0</v>
      </c>
      <c r="C12" s="22">
        <v>1</v>
      </c>
      <c r="D12" s="23">
        <v>2</v>
      </c>
      <c r="E12" s="23">
        <v>1.2</v>
      </c>
      <c r="F12" s="23">
        <v>1</v>
      </c>
      <c r="G12" s="23">
        <v>1.5</v>
      </c>
      <c r="H12" s="23">
        <f>+G12+F12+E12+D12+C12</f>
        <v>6.7</v>
      </c>
      <c r="I12" s="24">
        <v>2</v>
      </c>
      <c r="J12" s="23">
        <v>1.4</v>
      </c>
      <c r="K12" s="23">
        <v>1</v>
      </c>
      <c r="L12" s="23">
        <v>2</v>
      </c>
      <c r="M12" s="23">
        <v>0.5</v>
      </c>
      <c r="N12" s="23">
        <v>0.4</v>
      </c>
      <c r="O12" s="23">
        <f>N12+M12+L12+K12+J12</f>
        <v>5.3</v>
      </c>
      <c r="P12" s="24">
        <v>2</v>
      </c>
      <c r="Q12" s="23">
        <v>2</v>
      </c>
      <c r="R12" s="23">
        <v>1.5</v>
      </c>
      <c r="S12" s="23">
        <f>R12+Q12</f>
        <v>3.5</v>
      </c>
      <c r="T12" s="24">
        <v>1.5</v>
      </c>
      <c r="U12" s="22">
        <v>1.5</v>
      </c>
      <c r="V12" s="23">
        <v>1</v>
      </c>
      <c r="W12" s="23">
        <v>1</v>
      </c>
      <c r="X12" s="23">
        <v>2</v>
      </c>
      <c r="Y12" s="23">
        <f>U12+V12+W12+X12</f>
        <v>5.5</v>
      </c>
      <c r="Z12" s="24">
        <v>2.5</v>
      </c>
      <c r="AA12" s="22">
        <v>0.5</v>
      </c>
      <c r="AB12" s="23">
        <v>0.5</v>
      </c>
      <c r="AC12" s="23">
        <v>1</v>
      </c>
      <c r="AD12" s="23">
        <f>AC12+AB12+AA12</f>
        <v>2</v>
      </c>
      <c r="AE12" s="24">
        <v>1</v>
      </c>
      <c r="AF12" s="23">
        <v>1</v>
      </c>
      <c r="AG12" s="23">
        <v>1</v>
      </c>
      <c r="AH12" s="24">
        <v>1</v>
      </c>
      <c r="AI12" s="32"/>
      <c r="AJ12" s="11"/>
      <c r="AK12" s="40"/>
      <c r="AL12" s="22"/>
      <c r="AM12" s="22"/>
      <c r="AN12" s="28"/>
      <c r="AO12" s="11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NKarandaeva</dc:creator>
  <cp:keywords/>
  <dc:description/>
  <cp:lastModifiedBy>User</cp:lastModifiedBy>
  <cp:lastPrinted>2016-04-27T06:28:54Z</cp:lastPrinted>
  <dcterms:created xsi:type="dcterms:W3CDTF">2015-06-10T03:45:39Z</dcterms:created>
  <dcterms:modified xsi:type="dcterms:W3CDTF">2016-04-27T06:32:40Z</dcterms:modified>
  <cp:category/>
  <cp:version/>
  <cp:contentType/>
  <cp:contentStatus/>
</cp:coreProperties>
</file>